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 tabRatio="796"/>
  </bookViews>
  <sheets>
    <sheet name="目录页" sheetId="21" r:id="rId1"/>
    <sheet name="加工工序成本" sheetId="3" r:id="rId2"/>
    <sheet name="加工工序增补（通过项）" sheetId="18" r:id="rId3"/>
    <sheet name="紧固件价格" sheetId="1" r:id="rId4"/>
    <sheet name="电车相关价格 " sheetId="25" r:id="rId5"/>
    <sheet name="电车相关价格说明" sheetId="26" r:id="rId6"/>
  </sheets>
  <definedNames>
    <definedName name="_xlnm._FilterDatabase" localSheetId="1" hidden="1">加工工序成本!$A$2:$G$119</definedName>
    <definedName name="_xlnm._FilterDatabase" localSheetId="2" hidden="1">'加工工序增补（通过项）'!$A$2:$H$16</definedName>
    <definedName name="_xlnm._FilterDatabase" localSheetId="3" hidden="1">紧固件价格!$C$2:$L$76</definedName>
    <definedName name="_xlnm._FilterDatabase" localSheetId="4" hidden="1">'电车相关价格 '!$A$2:$K$28</definedName>
    <definedName name="pricepercc" localSheetId="4">#REF!</definedName>
    <definedName name="pricepercc" localSheetId="5">#REF!</definedName>
    <definedName name="pricepercc" localSheetId="2">#REF!</definedName>
    <definedName name="pricepercc">#REF!</definedName>
    <definedName name="pricepercyl" localSheetId="4">#REF!</definedName>
    <definedName name="pricepercyl" localSheetId="5">#REF!</definedName>
    <definedName name="pricepercyl" localSheetId="2">#REF!</definedName>
    <definedName name="pricepercyl">#REF!</definedName>
  </definedNames>
  <calcPr calcId="144525"/>
</workbook>
</file>

<file path=xl/sharedStrings.xml><?xml version="1.0" encoding="utf-8"?>
<sst xmlns="http://schemas.openxmlformats.org/spreadsheetml/2006/main" count="1060" uniqueCount="508">
  <si>
    <t>2022年BSC零件加工价格标准表目录</t>
  </si>
  <si>
    <t>序号</t>
  </si>
  <si>
    <t>项目</t>
  </si>
  <si>
    <t xml:space="preserve"> 加工工序成本 </t>
  </si>
  <si>
    <t xml:space="preserve"> 加工工序增补（通过项）</t>
  </si>
  <si>
    <t xml:space="preserve"> 紧固件价格</t>
  </si>
  <si>
    <t xml:space="preserve"> 材料价格</t>
  </si>
  <si>
    <t>修改：</t>
  </si>
  <si>
    <r>
      <rPr>
        <sz val="12"/>
        <rFont val="宋体"/>
        <charset val="134"/>
      </rPr>
      <t>1、根据</t>
    </r>
    <r>
      <rPr>
        <sz val="12"/>
        <rFont val="宋体"/>
        <charset val="134"/>
      </rPr>
      <t>2021方程式成本价格标准表进行更改；</t>
    </r>
  </si>
  <si>
    <t>2、电车相关价格来源根据2021方程式价格标准表进行添加；</t>
  </si>
  <si>
    <t>V2.0 BSC2022</t>
  </si>
  <si>
    <r>
      <rPr>
        <b/>
        <sz val="11"/>
        <rFont val="宋体"/>
        <charset val="134"/>
      </rPr>
      <t>加工工序</t>
    </r>
  </si>
  <si>
    <t>价格</t>
  </si>
  <si>
    <r>
      <rPr>
        <b/>
        <sz val="11"/>
        <rFont val="宋体"/>
        <charset val="134"/>
      </rPr>
      <t>单位</t>
    </r>
  </si>
  <si>
    <r>
      <rPr>
        <b/>
        <sz val="11"/>
        <rFont val="宋体"/>
        <charset val="134"/>
      </rPr>
      <t>产品种类</t>
    </r>
  </si>
  <si>
    <r>
      <rPr>
        <b/>
        <sz val="11"/>
        <rFont val="宋体"/>
        <charset val="134"/>
      </rPr>
      <t>是否需要工具成本</t>
    </r>
  </si>
  <si>
    <r>
      <rPr>
        <b/>
        <sz val="11"/>
        <rFont val="宋体"/>
        <charset val="134"/>
      </rPr>
      <t>使用的乘积因子</t>
    </r>
  </si>
  <si>
    <r>
      <rPr>
        <b/>
        <sz val="11"/>
        <rFont val="宋体"/>
        <charset val="134"/>
      </rPr>
      <t>说明</t>
    </r>
  </si>
  <si>
    <r>
      <rPr>
        <sz val="11"/>
        <rFont val="宋体"/>
        <charset val="134"/>
      </rPr>
      <t>板料冲压</t>
    </r>
  </si>
  <si>
    <t>cm^2</t>
  </si>
  <si>
    <t>板材</t>
  </si>
  <si>
    <r>
      <rPr>
        <sz val="11"/>
        <rFont val="宋体"/>
        <charset val="134"/>
      </rPr>
      <t>板料剪切</t>
    </r>
  </si>
  <si>
    <t>cut</t>
  </si>
  <si>
    <r>
      <rPr>
        <sz val="11"/>
        <rFont val="宋体"/>
        <charset val="134"/>
      </rPr>
      <t>钣金切锯</t>
    </r>
  </si>
  <si>
    <t>cm</t>
  </si>
  <si>
    <t>包括直线切锯和孔切锯。直线切锯成本由直线距离决定，孔切锯成本由孔周长决定。</t>
  </si>
  <si>
    <r>
      <rPr>
        <sz val="11"/>
        <rFont val="宋体"/>
        <charset val="134"/>
      </rPr>
      <t>钣金弯边</t>
    </r>
  </si>
  <si>
    <t>bend</t>
  </si>
  <si>
    <r>
      <rPr>
        <sz val="11"/>
        <rFont val="宋体"/>
        <charset val="134"/>
      </rPr>
      <t>薄钢板成形</t>
    </r>
    <r>
      <rPr>
        <sz val="11"/>
        <rFont val="Calibri"/>
        <charset val="134"/>
      </rPr>
      <t xml:space="preserve"> </t>
    </r>
  </si>
  <si>
    <r>
      <rPr>
        <sz val="11"/>
        <rFont val="宋体"/>
        <charset val="134"/>
      </rPr>
      <t>车螺纹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内部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机加工</t>
    </r>
    <r>
      <rPr>
        <sz val="11"/>
        <rFont val="Calibri"/>
        <charset val="134"/>
      </rPr>
      <t>)</t>
    </r>
  </si>
  <si>
    <t>材料去除</t>
  </si>
  <si>
    <r>
      <rPr>
        <sz val="11"/>
        <rFont val="宋体"/>
        <charset val="134"/>
      </rPr>
      <t>螺纹的直线距离（螺栓的螺纹长度而非直径）</t>
    </r>
  </si>
  <si>
    <r>
      <rPr>
        <sz val="11"/>
        <rFont val="宋体"/>
        <charset val="134"/>
      </rPr>
      <t>车螺纹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外部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机加工</t>
    </r>
    <r>
      <rPr>
        <sz val="11"/>
        <rFont val="Calibri"/>
        <charset val="134"/>
      </rPr>
      <t>)</t>
    </r>
  </si>
  <si>
    <r>
      <rPr>
        <sz val="11"/>
        <rFont val="宋体"/>
        <charset val="134"/>
      </rPr>
      <t>等离子切割</t>
    </r>
  </si>
  <si>
    <r>
      <rPr>
        <sz val="11"/>
        <rFont val="宋体"/>
        <charset val="134"/>
      </rPr>
      <t>机械加工</t>
    </r>
  </si>
  <si>
    <t>非金属切割 &lt;= 25.4 mm</t>
  </si>
  <si>
    <t>非金属切割 &lt;= 50.8 mm</t>
  </si>
  <si>
    <t>非金属切割 &lt;= 76.2 mm</t>
  </si>
  <si>
    <t>非金属切割 &gt; 76.2 mm</t>
  </si>
  <si>
    <t>机加工（车削和普通铣削）</t>
  </si>
  <si>
    <t>cm^3</t>
  </si>
  <si>
    <r>
      <rPr>
        <sz val="11"/>
        <rFont val="宋体"/>
        <charset val="134"/>
      </rPr>
      <t>机加工包括粗加工（最小</t>
    </r>
    <r>
      <rPr>
        <sz val="11"/>
        <rFont val="Calibri"/>
        <charset val="134"/>
      </rPr>
      <t>1.5mm</t>
    </r>
    <r>
      <rPr>
        <sz val="11"/>
        <rFont val="宋体"/>
        <charset val="134"/>
      </rPr>
      <t>机加工余量，公差</t>
    </r>
    <r>
      <rPr>
        <sz val="11"/>
        <rFont val="Calibri"/>
        <charset val="134"/>
      </rPr>
      <t>+/-0.5mm</t>
    </r>
    <r>
      <rPr>
        <sz val="11"/>
        <rFont val="宋体"/>
        <charset val="134"/>
      </rPr>
      <t>）以及精加工（最小</t>
    </r>
    <r>
      <rPr>
        <sz val="11"/>
        <rFont val="Calibri"/>
        <charset val="134"/>
      </rPr>
      <t>0.5mm</t>
    </r>
    <r>
      <rPr>
        <sz val="11"/>
        <rFont val="宋体"/>
        <charset val="134"/>
      </rPr>
      <t>机加工余量）。所有零件都应当包含最小</t>
    </r>
    <r>
      <rPr>
        <sz val="11"/>
        <rFont val="Calibri"/>
        <charset val="134"/>
      </rPr>
      <t>1.5</t>
    </r>
    <r>
      <rPr>
        <sz val="11"/>
        <rFont val="宋体"/>
        <charset val="134"/>
      </rPr>
      <t>毫米机加工余量，除非零件由接近成品的基本成型过程制成。并不必要区分粗加工和精加工，只需要在计算去除材料时使用正确的机加工余量</t>
    </r>
  </si>
  <si>
    <t>激光切割</t>
  </si>
  <si>
    <t>锯或管材切割</t>
  </si>
  <si>
    <t>扩孔</t>
  </si>
  <si>
    <t>hole</t>
  </si>
  <si>
    <t>扩孔前必须先经过钻或者机加工</t>
  </si>
  <si>
    <t>拉刀, 内部</t>
  </si>
  <si>
    <t>加工的直线长度</t>
  </si>
  <si>
    <t>拉刀, 外部</t>
  </si>
  <si>
    <t>螺纹孔</t>
  </si>
  <si>
    <r>
      <rPr>
        <sz val="11"/>
        <rFont val="宋体"/>
        <charset val="134"/>
      </rPr>
      <t>钻孔与攻丝</t>
    </r>
  </si>
  <si>
    <r>
      <rPr>
        <sz val="11"/>
        <rFont val="宋体"/>
        <charset val="134"/>
      </rPr>
      <t>磨削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轮廓</t>
    </r>
  </si>
  <si>
    <r>
      <rPr>
        <sz val="11"/>
        <rFont val="Calibri"/>
        <charset val="134"/>
      </rPr>
      <t>0.25</t>
    </r>
    <r>
      <rPr>
        <sz val="11"/>
        <rFont val="宋体"/>
        <charset val="134"/>
      </rPr>
      <t>毫米机加工余量</t>
    </r>
  </si>
  <si>
    <r>
      <rPr>
        <sz val="11"/>
        <rFont val="宋体"/>
        <charset val="134"/>
      </rPr>
      <t>磨削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平板</t>
    </r>
  </si>
  <si>
    <t>磨削, 圆柱形</t>
  </si>
  <si>
    <r>
      <rPr>
        <sz val="11"/>
        <rFont val="宋体"/>
        <charset val="134"/>
      </rPr>
      <t>手工修整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表面处理</t>
    </r>
  </si>
  <si>
    <t>手工打磨、清洁或者其他用于准备表面用于粘合的操作</t>
  </si>
  <si>
    <r>
      <rPr>
        <sz val="11"/>
        <rFont val="宋体"/>
        <charset val="134"/>
      </rPr>
      <t>手工修整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材料去除</t>
    </r>
  </si>
  <si>
    <t>手工打磨、研磨、成型，任何手工去除材料的操作</t>
  </si>
  <si>
    <t>数字铣削加工（采用数控铣床或数控加工中心）</t>
  </si>
  <si>
    <t>水射流切割</t>
  </si>
  <si>
    <r>
      <rPr>
        <sz val="11"/>
        <rFont val="宋体"/>
        <charset val="134"/>
      </rPr>
      <t>铣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成形铣刀</t>
    </r>
  </si>
  <si>
    <r>
      <rPr>
        <sz val="11"/>
        <rFont val="宋体"/>
        <charset val="134"/>
      </rPr>
      <t>最小</t>
    </r>
    <r>
      <rPr>
        <sz val="11"/>
        <rFont val="Calibri"/>
        <charset val="134"/>
      </rPr>
      <t>0.5mm</t>
    </r>
    <r>
      <rPr>
        <sz val="11"/>
        <rFont val="宋体"/>
        <charset val="134"/>
      </rPr>
      <t>机加工余量。刀具运动的直线距离。</t>
    </r>
  </si>
  <si>
    <r>
      <rPr>
        <sz val="11"/>
        <rFont val="宋体"/>
        <charset val="134"/>
      </rPr>
      <t>电火花加工</t>
    </r>
    <r>
      <rPr>
        <sz val="11"/>
        <rFont val="Calibri"/>
        <charset val="134"/>
      </rPr>
      <t>-</t>
    </r>
    <r>
      <rPr>
        <sz val="11"/>
        <rFont val="宋体"/>
        <charset val="134"/>
      </rPr>
      <t>线切割</t>
    </r>
  </si>
  <si>
    <t>电火花加工-打孔</t>
  </si>
  <si>
    <t>压花</t>
  </si>
  <si>
    <t>零件上压花的直线距离（压花的长度而非直径）</t>
  </si>
  <si>
    <r>
      <rPr>
        <sz val="11"/>
        <rFont val="宋体"/>
        <charset val="134"/>
      </rPr>
      <t>钻孔</t>
    </r>
    <r>
      <rPr>
        <sz val="11"/>
        <rFont val="Calibri"/>
        <charset val="134"/>
      </rPr>
      <t xml:space="preserve"> &lt; 25.4 mm </t>
    </r>
    <r>
      <rPr>
        <sz val="11"/>
        <rFont val="宋体"/>
        <charset val="134"/>
      </rPr>
      <t>直径</t>
    </r>
  </si>
  <si>
    <r>
      <rPr>
        <sz val="11"/>
        <rFont val="宋体"/>
        <charset val="134"/>
      </rPr>
      <t>钻孔</t>
    </r>
    <r>
      <rPr>
        <sz val="11"/>
        <rFont val="Calibri"/>
        <charset val="134"/>
      </rPr>
      <t xml:space="preserve"> &lt; 50.8 mm </t>
    </r>
    <r>
      <rPr>
        <sz val="11"/>
        <rFont val="宋体"/>
        <charset val="134"/>
      </rPr>
      <t>直径</t>
    </r>
  </si>
  <si>
    <r>
      <rPr>
        <sz val="11"/>
        <rFont val="宋体"/>
        <charset val="134"/>
      </rPr>
      <t>孔径</t>
    </r>
    <r>
      <rPr>
        <sz val="11"/>
        <rFont val="Calibri"/>
        <charset val="134"/>
      </rPr>
      <t>&gt;=50.8</t>
    </r>
    <r>
      <rPr>
        <sz val="11"/>
        <rFont val="宋体"/>
        <charset val="134"/>
      </rPr>
      <t>毫米必须进行机加工</t>
    </r>
  </si>
  <si>
    <r>
      <rPr>
        <sz val="11"/>
        <rFont val="宋体"/>
        <charset val="134"/>
      </rPr>
      <t>旋压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金属</t>
    </r>
  </si>
  <si>
    <t>成型</t>
  </si>
  <si>
    <t>成本基于金属材料总体积</t>
  </si>
  <si>
    <t>安装束带（扎带，电缆钳）</t>
  </si>
  <si>
    <t>unit</t>
  </si>
  <si>
    <t>电气- 安装束带</t>
  </si>
  <si>
    <t>埋线（安装和布线）</t>
  </si>
  <si>
    <t>m</t>
  </si>
  <si>
    <t>连接部件，电路连接，焊锡</t>
  </si>
  <si>
    <t>contacts</t>
  </si>
  <si>
    <t>电气- 电线连接器</t>
  </si>
  <si>
    <t>连接部件，压接</t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</si>
  <si>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方形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插销</t>
    </r>
    <r>
      <rPr>
        <sz val="11"/>
        <rFont val="Calibri"/>
        <charset val="134"/>
      </rPr>
      <t>/</t>
    </r>
    <r>
      <rPr>
        <sz val="11"/>
        <rFont val="宋体"/>
        <charset val="134"/>
      </rPr>
      <t>直接固定型</t>
    </r>
  </si>
  <si>
    <t>电气 -连接器</t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</si>
  <si>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方形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弹簧夹</t>
    </r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</si>
  <si>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方形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螺丝</t>
    </r>
    <r>
      <rPr>
        <sz val="11"/>
        <rFont val="Calibri"/>
        <charset val="134"/>
      </rPr>
      <t xml:space="preserve"> (x2)</t>
    </r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</si>
  <si>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方形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摩擦</t>
    </r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</si>
  <si>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圆形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卡口</t>
    </r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</si>
  <si>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圆形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螺纹</t>
    </r>
  </si>
  <si>
    <r>
      <rPr>
        <sz val="11"/>
        <rFont val="宋体"/>
        <charset val="134"/>
      </rPr>
      <t>连接器安装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圆形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摩擦</t>
    </r>
  </si>
  <si>
    <r>
      <rPr>
        <sz val="11"/>
        <rFont val="宋体"/>
        <charset val="134"/>
      </rPr>
      <t>连接线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卷在接线柱上</t>
    </r>
  </si>
  <si>
    <t>电气- 连接线</t>
  </si>
  <si>
    <r>
      <rPr>
        <sz val="11"/>
        <rFont val="宋体"/>
        <charset val="134"/>
      </rPr>
      <t>连接线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连接至接线头</t>
    </r>
  </si>
  <si>
    <t>连接线，带快速接口</t>
  </si>
  <si>
    <t>连接线，分叉</t>
  </si>
  <si>
    <t>连接线，焊锡丝，没有弯曲</t>
  </si>
  <si>
    <t>连接线，焊锡丝，弯曲</t>
  </si>
  <si>
    <r>
      <rPr>
        <sz val="11"/>
        <rFont val="宋体"/>
        <charset val="134"/>
      </rPr>
      <t>连接线</t>
    </r>
    <r>
      <rPr>
        <sz val="11"/>
        <rFont val="Calibri"/>
        <charset val="134"/>
      </rPr>
      <t>,</t>
    </r>
    <r>
      <rPr>
        <sz val="11"/>
        <rFont val="宋体"/>
        <charset val="134"/>
      </rPr>
      <t>连接到螺钉上</t>
    </r>
  </si>
  <si>
    <t>连接线，绕环</t>
  </si>
  <si>
    <t>连接线，以螺旋线终止</t>
  </si>
  <si>
    <r>
      <rPr>
        <sz val="11"/>
        <rFont val="宋体"/>
        <charset val="134"/>
      </rPr>
      <t>连接线</t>
    </r>
    <r>
      <rPr>
        <sz val="11"/>
        <rFont val="Calibri"/>
        <charset val="134"/>
      </rPr>
      <t>,</t>
    </r>
    <r>
      <rPr>
        <sz val="11"/>
        <rFont val="宋体"/>
        <charset val="134"/>
      </rPr>
      <t>用螺母固定在螺钉上</t>
    </r>
  </si>
  <si>
    <t>安装线束进管内</t>
  </si>
  <si>
    <t>电气 -束带加工</t>
  </si>
  <si>
    <t>安装粘式配线固定座</t>
  </si>
  <si>
    <t>穿线</t>
  </si>
  <si>
    <t>热缩管</t>
  </si>
  <si>
    <t>系电线束</t>
  </si>
  <si>
    <t>电线镀锡</t>
  </si>
  <si>
    <t>电气 -准备</t>
  </si>
  <si>
    <t>卷线</t>
  </si>
  <si>
    <t>切割电线</t>
  </si>
  <si>
    <t>切割多芯电缆</t>
  </si>
  <si>
    <t>wire(s)</t>
  </si>
  <si>
    <t>管端焊接准备</t>
  </si>
  <si>
    <t>end</t>
  </si>
  <si>
    <t>管件处理</t>
  </si>
  <si>
    <t>包括斜接，打磨以及表面处理等。除了管切割和焊接外的所有必要操作</t>
  </si>
  <si>
    <r>
      <rPr>
        <sz val="11"/>
        <rFont val="Calibri"/>
        <charset val="134"/>
      </rPr>
      <t>管端扩口/</t>
    </r>
    <r>
      <rPr>
        <sz val="11"/>
        <rFont val="宋体"/>
        <charset val="134"/>
      </rPr>
      <t>卷边</t>
    </r>
  </si>
  <si>
    <t>对制动油管、冷却水管等的扩口或卷边操作</t>
  </si>
  <si>
    <t>管端填缝</t>
  </si>
  <si>
    <t>caulking</t>
  </si>
  <si>
    <t>管口挤压</t>
  </si>
  <si>
    <t>squeeze</t>
  </si>
  <si>
    <t>管切割</t>
  </si>
  <si>
    <t>使用管件直径作为尺寸</t>
  </si>
  <si>
    <r>
      <rPr>
        <sz val="11"/>
        <rFont val="宋体"/>
        <charset val="134"/>
      </rPr>
      <t>焊接</t>
    </r>
    <r>
      <rPr>
        <sz val="11"/>
        <rFont val="Calibri"/>
        <charset val="134"/>
      </rPr>
      <t>-</t>
    </r>
    <r>
      <rPr>
        <sz val="11"/>
        <rFont val="宋体"/>
        <charset val="134"/>
      </rPr>
      <t>圆管</t>
    </r>
  </si>
  <si>
    <t>是</t>
  </si>
  <si>
    <r>
      <rPr>
        <sz val="11"/>
        <rFont val="宋体"/>
        <charset val="134"/>
      </rPr>
      <t>使用直径作为尺寸，并需乘以</t>
    </r>
    <r>
      <rPr>
        <sz val="11"/>
        <rFont val="Calibri"/>
        <charset val="134"/>
      </rPr>
      <t>π</t>
    </r>
  </si>
  <si>
    <t>弯管</t>
  </si>
  <si>
    <t>固化, 高压釜</t>
  </si>
  <si>
    <t>m^2</t>
  </si>
  <si>
    <t>合成</t>
  </si>
  <si>
    <t>包括所耗材料与手工成本</t>
  </si>
  <si>
    <t>固化,烤箱</t>
  </si>
  <si>
    <r>
      <rPr>
        <sz val="11"/>
        <rFont val="宋体"/>
        <charset val="134"/>
      </rPr>
      <t>包括所耗材料与手工成本</t>
    </r>
  </si>
  <si>
    <t>固化,室温</t>
  </si>
  <si>
    <t>灌注</t>
  </si>
  <si>
    <t>成本基于嵌入件周长。包括嵌入复合材料的成本</t>
  </si>
  <si>
    <t>手动层压（复合材料）</t>
  </si>
  <si>
    <t>树脂成型，手动</t>
  </si>
  <si>
    <t>树脂成型，注塑成型</t>
  </si>
  <si>
    <t>如果使用预浸符合材料，则不需要包括树脂的使用操作</t>
  </si>
  <si>
    <t>纤维缠绕层压技术（复合材料）</t>
  </si>
  <si>
    <t>kg</t>
  </si>
  <si>
    <r>
      <rPr>
        <sz val="11"/>
        <rFont val="宋体"/>
        <charset val="134"/>
      </rPr>
      <t>成本基于已完成部分的复合纤维以及树脂的质量</t>
    </r>
  </si>
  <si>
    <r>
      <rPr>
        <sz val="11"/>
        <rFont val="宋体"/>
        <charset val="134"/>
      </rPr>
      <t>金属粉末成型</t>
    </r>
  </si>
  <si>
    <t>基本成型</t>
  </si>
  <si>
    <t>熔模铸造</t>
  </si>
  <si>
    <t>三维快速成型技术</t>
  </si>
  <si>
    <r>
      <rPr>
        <sz val="11"/>
        <rFont val="宋体"/>
        <charset val="134"/>
      </rPr>
      <t>沙模铸造</t>
    </r>
  </si>
  <si>
    <r>
      <rPr>
        <sz val="11"/>
        <rFont val="宋体"/>
        <charset val="134"/>
      </rPr>
      <t>塑料注射成型</t>
    </r>
  </si>
  <si>
    <r>
      <rPr>
        <sz val="11"/>
        <rFont val="宋体"/>
        <charset val="134"/>
      </rPr>
      <t>压</t>
    </r>
    <r>
      <rPr>
        <sz val="11"/>
        <rFont val="Calibri"/>
        <charset val="134"/>
      </rPr>
      <t>(</t>
    </r>
    <r>
      <rPr>
        <sz val="11"/>
        <rFont val="宋体"/>
        <charset val="134"/>
      </rPr>
      <t>力</t>
    </r>
    <r>
      <rPr>
        <sz val="11"/>
        <rFont val="Calibri"/>
        <charset val="134"/>
      </rPr>
      <t>)</t>
    </r>
    <r>
      <rPr>
        <sz val="11"/>
        <rFont val="宋体"/>
        <charset val="134"/>
      </rPr>
      <t>铸</t>
    </r>
    <r>
      <rPr>
        <sz val="11"/>
        <rFont val="Calibri"/>
        <charset val="134"/>
      </rPr>
      <t>(</t>
    </r>
    <r>
      <rPr>
        <sz val="11"/>
        <rFont val="宋体"/>
        <charset val="134"/>
      </rPr>
      <t>造</t>
    </r>
    <r>
      <rPr>
        <sz val="11"/>
        <rFont val="Calibri"/>
        <charset val="134"/>
      </rPr>
      <t>)</t>
    </r>
  </si>
  <si>
    <r>
      <rPr>
        <sz val="11"/>
        <rFont val="宋体"/>
        <charset val="134"/>
      </rPr>
      <t>扳手紧固</t>
    </r>
    <r>
      <rPr>
        <sz val="11"/>
        <rFont val="Calibri"/>
        <charset val="134"/>
      </rPr>
      <t xml:space="preserve"> &lt;= 25.4 mm</t>
    </r>
  </si>
  <si>
    <t>紧固件</t>
  </si>
  <si>
    <r>
      <rPr>
        <sz val="11"/>
        <rFont val="宋体"/>
        <charset val="134"/>
      </rPr>
      <t>紧固件安装</t>
    </r>
  </si>
  <si>
    <t>紧固件尺寸</t>
  </si>
  <si>
    <r>
      <rPr>
        <sz val="11"/>
        <rFont val="宋体"/>
        <charset val="134"/>
      </rPr>
      <t>扳手紧固</t>
    </r>
    <r>
      <rPr>
        <sz val="11"/>
        <rFont val="Calibri"/>
        <charset val="134"/>
      </rPr>
      <t xml:space="preserve"> &lt;= 6.35 mm</t>
    </r>
  </si>
  <si>
    <r>
      <rPr>
        <sz val="11"/>
        <rFont val="宋体"/>
        <charset val="134"/>
      </rPr>
      <t>扳手紧固</t>
    </r>
    <r>
      <rPr>
        <sz val="11"/>
        <rFont val="Calibri"/>
        <charset val="134"/>
      </rPr>
      <t xml:space="preserve"> &gt; 25.4 mm</t>
    </r>
  </si>
  <si>
    <r>
      <rPr>
        <sz val="11"/>
        <rFont val="宋体"/>
        <charset val="134"/>
      </rPr>
      <t>电动工具紧固</t>
    </r>
    <r>
      <rPr>
        <sz val="11"/>
        <rFont val="Calibri"/>
        <charset val="134"/>
      </rPr>
      <t xml:space="preserve"> &lt;= 25.4 mm</t>
    </r>
  </si>
  <si>
    <r>
      <rPr>
        <sz val="11"/>
        <rFont val="宋体"/>
        <charset val="134"/>
      </rPr>
      <t>电动工具紧固</t>
    </r>
    <r>
      <rPr>
        <sz val="11"/>
        <rFont val="Calibri"/>
        <charset val="134"/>
      </rPr>
      <t xml:space="preserve"> &lt;= 6.35 mm</t>
    </r>
  </si>
  <si>
    <r>
      <rPr>
        <sz val="11"/>
        <rFont val="宋体"/>
        <charset val="134"/>
      </rPr>
      <t>电动工具紧固</t>
    </r>
    <r>
      <rPr>
        <sz val="11"/>
        <rFont val="Calibri"/>
        <charset val="134"/>
      </rPr>
      <t xml:space="preserve"> &gt; 25.4 mm</t>
    </r>
  </si>
  <si>
    <r>
      <rPr>
        <sz val="11"/>
        <rFont val="宋体"/>
        <charset val="134"/>
      </rPr>
      <t>棘轮紧固</t>
    </r>
    <r>
      <rPr>
        <sz val="11"/>
        <rFont val="Calibri"/>
        <charset val="134"/>
      </rPr>
      <t xml:space="preserve"> &lt;= 25.4 mm</t>
    </r>
  </si>
  <si>
    <r>
      <rPr>
        <sz val="11"/>
        <rFont val="宋体"/>
        <charset val="134"/>
      </rPr>
      <t>棘轮紧固</t>
    </r>
    <r>
      <rPr>
        <sz val="11"/>
        <rFont val="Calibri"/>
        <charset val="134"/>
      </rPr>
      <t xml:space="preserve"> &gt; 25.4 mm</t>
    </r>
  </si>
  <si>
    <r>
      <rPr>
        <sz val="11"/>
        <rFont val="宋体"/>
        <charset val="134"/>
      </rPr>
      <t>棘轮紧固</t>
    </r>
    <r>
      <rPr>
        <sz val="11"/>
        <rFont val="Calibri"/>
        <charset val="134"/>
      </rPr>
      <t>&lt;= 6.35 mm</t>
    </r>
  </si>
  <si>
    <r>
      <rPr>
        <sz val="11"/>
        <rFont val="宋体"/>
        <charset val="134"/>
      </rPr>
      <t>螺丝刀紧固</t>
    </r>
    <r>
      <rPr>
        <sz val="11"/>
        <rFont val="Calibri"/>
        <charset val="134"/>
      </rPr>
      <t xml:space="preserve"> &lt; 1 </t>
    </r>
    <r>
      <rPr>
        <sz val="11"/>
        <rFont val="宋体"/>
        <charset val="134"/>
      </rPr>
      <t>圈</t>
    </r>
  </si>
  <si>
    <r>
      <rPr>
        <sz val="11"/>
        <rFont val="宋体"/>
        <charset val="134"/>
      </rPr>
      <t>螺丝刀紧固</t>
    </r>
    <r>
      <rPr>
        <sz val="11"/>
        <rFont val="Calibri"/>
        <charset val="134"/>
      </rPr>
      <t xml:space="preserve"> &gt; 1 </t>
    </r>
    <r>
      <rPr>
        <sz val="11"/>
        <rFont val="宋体"/>
        <charset val="134"/>
      </rPr>
      <t>圈</t>
    </r>
  </si>
  <si>
    <r>
      <rPr>
        <sz val="11"/>
        <rFont val="宋体"/>
        <charset val="134"/>
      </rPr>
      <t>手工紧固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仅开始</t>
    </r>
  </si>
  <si>
    <r>
      <rPr>
        <sz val="11"/>
        <rFont val="宋体"/>
        <charset val="134"/>
      </rPr>
      <t>手工紧固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间隙</t>
    </r>
    <r>
      <rPr>
        <sz val="11"/>
        <rFont val="Calibri"/>
        <charset val="134"/>
      </rPr>
      <t xml:space="preserve"> &lt;= 25.4 mm</t>
    </r>
  </si>
  <si>
    <r>
      <rPr>
        <sz val="11"/>
        <rFont val="宋体"/>
        <charset val="134"/>
      </rPr>
      <t>手工紧固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间隙</t>
    </r>
    <r>
      <rPr>
        <sz val="11"/>
        <rFont val="Calibri"/>
        <charset val="134"/>
      </rPr>
      <t xml:space="preserve"> &lt;= 6.35 mm</t>
    </r>
  </si>
  <si>
    <r>
      <rPr>
        <sz val="11"/>
        <rFont val="宋体"/>
        <charset val="134"/>
      </rPr>
      <t>手工紧固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间隙</t>
    </r>
    <r>
      <rPr>
        <sz val="11"/>
        <rFont val="Calibri"/>
        <charset val="134"/>
      </rPr>
      <t xml:space="preserve"> &gt; 25.4 mm</t>
    </r>
  </si>
  <si>
    <r>
      <rPr>
        <sz val="11"/>
        <rFont val="宋体"/>
        <charset val="134"/>
      </rPr>
      <t>手工紧固</t>
    </r>
    <r>
      <rPr>
        <sz val="11"/>
        <rFont val="Calibri"/>
        <charset val="134"/>
      </rPr>
      <t>,</t>
    </r>
    <r>
      <rPr>
        <sz val="11"/>
        <rFont val="宋体"/>
        <charset val="134"/>
      </rPr>
      <t>松动</t>
    </r>
    <r>
      <rPr>
        <sz val="11"/>
        <rFont val="Calibri"/>
        <charset val="134"/>
      </rPr>
      <t xml:space="preserve"> &lt;= 6.35 mm</t>
    </r>
  </si>
  <si>
    <r>
      <rPr>
        <sz val="11"/>
        <rFont val="宋体"/>
        <charset val="134"/>
      </rPr>
      <t>焊接</t>
    </r>
  </si>
  <si>
    <t>连接</t>
  </si>
  <si>
    <r>
      <rPr>
        <sz val="11"/>
        <rFont val="宋体"/>
        <charset val="134"/>
      </rPr>
      <t>包含本表中未单独列出的焊接工艺</t>
    </r>
  </si>
  <si>
    <t>缝纫</t>
  </si>
  <si>
    <r>
      <rPr>
        <sz val="11"/>
        <rFont val="宋体"/>
        <charset val="134"/>
      </rPr>
      <t>连接</t>
    </r>
  </si>
  <si>
    <r>
      <rPr>
        <sz val="11"/>
        <rFont val="宋体"/>
        <charset val="134"/>
      </rPr>
      <t>铜焊</t>
    </r>
  </si>
  <si>
    <r>
      <rPr>
        <sz val="11"/>
        <rFont val="宋体"/>
        <charset val="134"/>
      </rPr>
      <t>保险丝安装</t>
    </r>
  </si>
  <si>
    <t>手工</t>
  </si>
  <si>
    <t>单次安装包括保险丝安装路径上的每个项目，一个项目包括螺栓、螺母、轴上的孔、轮毂等。</t>
  </si>
  <si>
    <r>
      <rPr>
        <sz val="11"/>
        <rFont val="Calibri"/>
        <charset val="134"/>
      </rPr>
      <t xml:space="preserve">机加工设置, </t>
    </r>
    <r>
      <rPr>
        <sz val="11"/>
        <rFont val="宋体"/>
        <charset val="134"/>
      </rPr>
      <t>安装和拆卸</t>
    </r>
  </si>
  <si>
    <r>
      <rPr>
        <sz val="11"/>
        <rFont val="宋体"/>
        <charset val="134"/>
      </rPr>
      <t>手工</t>
    </r>
  </si>
  <si>
    <r>
      <rPr>
        <sz val="11"/>
        <color indexed="10"/>
        <rFont val="宋体"/>
        <charset val="134"/>
      </rPr>
      <t>车、铣、线切割时，加工前应有装夹安装、拆卸工序。如同一零件加工四次，工位未作调整的话，则视作一次装夹。每个零件的工序次数为</t>
    </r>
    <r>
      <rPr>
        <sz val="11"/>
        <color indexed="10"/>
        <rFont val="Calibri"/>
        <charset val="134"/>
      </rPr>
      <t>0.25</t>
    </r>
  </si>
  <si>
    <r>
      <rPr>
        <sz val="11"/>
        <rFont val="宋体"/>
        <charset val="134"/>
      </rPr>
      <t>机加工设置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修改</t>
    </r>
  </si>
  <si>
    <r>
      <rPr>
        <sz val="11"/>
        <color indexed="10"/>
        <rFont val="宋体"/>
        <charset val="134"/>
      </rPr>
      <t>车、铣、线切割时，加工前应有装夹设置、修改工序。如同一零件加工四次，工位未作调整的话，则视作一次装夹。每个零件的工序次数为</t>
    </r>
    <r>
      <rPr>
        <sz val="11"/>
        <color indexed="10"/>
        <rFont val="Calibri"/>
        <charset val="134"/>
      </rPr>
      <t>0.25</t>
    </r>
  </si>
  <si>
    <t>剪切（剪刀或小刀）</t>
  </si>
  <si>
    <t>铆接</t>
  </si>
  <si>
    <t>气溶胶应用</t>
  </si>
  <si>
    <r>
      <rPr>
        <sz val="11"/>
        <rFont val="宋体"/>
        <charset val="134"/>
      </rPr>
      <t>热处理</t>
    </r>
  </si>
  <si>
    <t>并不必须包括热处理的成本，在此写明仅用于参考</t>
  </si>
  <si>
    <r>
      <rPr>
        <sz val="11"/>
        <rFont val="宋体"/>
        <charset val="134"/>
      </rPr>
      <t>刷</t>
    </r>
  </si>
  <si>
    <r>
      <rPr>
        <sz val="11"/>
        <rFont val="宋体"/>
        <charset val="134"/>
      </rPr>
      <t>用于胶水，粘贴剂，涂料，树脂等</t>
    </r>
  </si>
  <si>
    <r>
      <rPr>
        <sz val="11"/>
        <rFont val="宋体"/>
        <charset val="134"/>
      </rPr>
      <t>调整</t>
    </r>
    <r>
      <rPr>
        <sz val="11"/>
        <rFont val="Calibri"/>
        <charset val="134"/>
      </rPr>
      <t xml:space="preserve"> -</t>
    </r>
    <r>
      <rPr>
        <sz val="11"/>
        <rFont val="宋体"/>
        <charset val="134"/>
      </rPr>
      <t>杂项</t>
    </r>
  </si>
  <si>
    <t>链条张紧等</t>
  </si>
  <si>
    <r>
      <rPr>
        <sz val="11"/>
        <rFont val="宋体"/>
        <charset val="134"/>
      </rPr>
      <t>阳极氧化</t>
    </r>
  </si>
  <si>
    <t>并不必须包括阳极氧化的成本，在此写明仅用于参考</t>
  </si>
  <si>
    <r>
      <rPr>
        <sz val="11"/>
        <rFont val="宋体"/>
        <charset val="134"/>
      </rPr>
      <t>液体涂布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局部</t>
    </r>
  </si>
  <si>
    <r>
      <rPr>
        <sz val="11"/>
        <rFont val="宋体"/>
        <charset val="134"/>
      </rPr>
      <t>液体涂布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泡沫喷射</t>
    </r>
  </si>
  <si>
    <t>m^3</t>
  </si>
  <si>
    <t>成本基于在修整前完全展开的最终部分的体积。如果最终部件属于泡沫（并非完全包含在其他部件中）那么工具成本是必须的并且需从工具成本表中增加该项成本</t>
  </si>
  <si>
    <r>
      <rPr>
        <sz val="11"/>
        <rFont val="宋体"/>
        <charset val="134"/>
      </rPr>
      <t>液体涂布枪</t>
    </r>
  </si>
  <si>
    <r>
      <rPr>
        <sz val="11"/>
        <rFont val="宋体"/>
        <charset val="134"/>
      </rPr>
      <t>制动器放气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每个放气阀</t>
    </r>
  </si>
  <si>
    <t>修改时间</t>
  </si>
  <si>
    <r>
      <rPr>
        <sz val="11"/>
        <color theme="1"/>
        <rFont val="宋体"/>
        <charset val="134"/>
      </rPr>
      <t>喷漆，上色</t>
    </r>
  </si>
  <si>
    <r>
      <rPr>
        <sz val="11"/>
        <color theme="1"/>
        <rFont val="宋体"/>
        <charset val="134"/>
      </rPr>
      <t>手工</t>
    </r>
  </si>
  <si>
    <r>
      <rPr>
        <sz val="11"/>
        <color theme="1"/>
        <rFont val="宋体"/>
        <charset val="134"/>
      </rPr>
      <t>激光水平仪水平</t>
    </r>
    <r>
      <rPr>
        <sz val="11"/>
        <color indexed="8"/>
        <rFont val="Calibri"/>
        <charset val="134"/>
      </rPr>
      <t>/</t>
    </r>
    <r>
      <rPr>
        <sz val="11"/>
        <color indexed="8"/>
        <rFont val="宋体"/>
        <charset val="134"/>
      </rPr>
      <t>垂直校准</t>
    </r>
  </si>
  <si>
    <r>
      <rPr>
        <sz val="11"/>
        <color theme="1"/>
        <rFont val="宋体"/>
        <charset val="134"/>
      </rPr>
      <t>缝纫（机器）</t>
    </r>
  </si>
  <si>
    <r>
      <rPr>
        <sz val="11"/>
        <color indexed="8"/>
        <rFont val="宋体"/>
        <charset val="134"/>
      </rPr>
      <t>灌胶</t>
    </r>
  </si>
  <si>
    <t>litter</t>
  </si>
  <si>
    <r>
      <rPr>
        <sz val="11"/>
        <color indexed="8"/>
        <rFont val="宋体"/>
        <charset val="134"/>
      </rPr>
      <t>手工</t>
    </r>
  </si>
  <si>
    <r>
      <rPr>
        <sz val="11"/>
        <color indexed="8"/>
        <rFont val="宋体"/>
        <charset val="134"/>
      </rPr>
      <t>粘接</t>
    </r>
  </si>
  <si>
    <r>
      <rPr>
        <sz val="11"/>
        <color theme="1"/>
        <rFont val="宋体"/>
        <charset val="134"/>
      </rPr>
      <t>抽真空</t>
    </r>
  </si>
  <si>
    <r>
      <rPr>
        <sz val="11"/>
        <color theme="1"/>
        <rFont val="宋体"/>
        <charset val="134"/>
      </rPr>
      <t>车架（电）镀锌</t>
    </r>
  </si>
  <si>
    <r>
      <rPr>
        <sz val="11"/>
        <color theme="1"/>
        <rFont val="宋体"/>
        <charset val="134"/>
      </rPr>
      <t>管件处理</t>
    </r>
  </si>
  <si>
    <r>
      <rPr>
        <sz val="11"/>
        <color indexed="8"/>
        <rFont val="宋体"/>
        <charset val="134"/>
      </rPr>
      <t>滚齿</t>
    </r>
  </si>
  <si>
    <t>发黑</t>
  </si>
  <si>
    <r>
      <rPr>
        <sz val="11"/>
        <color indexed="8"/>
        <rFont val="Calibri"/>
        <charset val="134"/>
      </rPr>
      <t>u</t>
    </r>
    <r>
      <rPr>
        <sz val="11"/>
        <color theme="1"/>
        <rFont val="宋体"/>
        <charset val="134"/>
      </rPr>
      <t>nit</t>
    </r>
  </si>
  <si>
    <t>无需计算成本，列出仅做参考</t>
  </si>
  <si>
    <t>电泳</t>
  </si>
  <si>
    <t>插齿</t>
  </si>
  <si>
    <t>气动切割机切割</t>
  </si>
  <si>
    <t>混合配制</t>
  </si>
  <si>
    <t>镗孔</t>
  </si>
  <si>
    <r>
      <rPr>
        <b/>
        <sz val="16"/>
        <rFont val="宋体"/>
        <charset val="134"/>
      </rPr>
      <t>紧固件</t>
    </r>
  </si>
  <si>
    <r>
      <rPr>
        <b/>
        <sz val="11"/>
        <rFont val="宋体"/>
        <charset val="134"/>
      </rPr>
      <t>价格计算方法</t>
    </r>
  </si>
  <si>
    <r>
      <rPr>
        <b/>
        <sz val="11"/>
        <rFont val="宋体"/>
        <charset val="134"/>
      </rPr>
      <t>尺寸</t>
    </r>
    <r>
      <rPr>
        <b/>
        <sz val="11"/>
        <rFont val="Calibri"/>
        <charset val="134"/>
      </rPr>
      <t>1</t>
    </r>
  </si>
  <si>
    <r>
      <rPr>
        <b/>
        <sz val="11"/>
        <rFont val="宋体"/>
        <charset val="134"/>
      </rPr>
      <t>单位</t>
    </r>
    <r>
      <rPr>
        <b/>
        <sz val="11"/>
        <rFont val="Calibri"/>
        <charset val="134"/>
      </rPr>
      <t>1</t>
    </r>
  </si>
  <si>
    <r>
      <rPr>
        <b/>
        <sz val="11"/>
        <rFont val="宋体"/>
        <charset val="134"/>
      </rPr>
      <t>尺寸</t>
    </r>
    <r>
      <rPr>
        <b/>
        <sz val="11"/>
        <rFont val="Calibri"/>
        <charset val="134"/>
      </rPr>
      <t>2</t>
    </r>
  </si>
  <si>
    <r>
      <rPr>
        <b/>
        <sz val="11"/>
        <rFont val="宋体"/>
        <charset val="134"/>
      </rPr>
      <t>单位</t>
    </r>
    <r>
      <rPr>
        <b/>
        <sz val="11"/>
        <rFont val="Calibri"/>
        <charset val="134"/>
      </rPr>
      <t>2</t>
    </r>
  </si>
  <si>
    <t>C1</t>
  </si>
  <si>
    <t>C2</t>
  </si>
  <si>
    <r>
      <rPr>
        <b/>
        <sz val="11"/>
        <rFont val="宋体"/>
        <charset val="134"/>
      </rPr>
      <t>计算价格</t>
    </r>
  </si>
  <si>
    <t>Attachment</t>
  </si>
  <si>
    <t>说明</t>
  </si>
  <si>
    <r>
      <rPr>
        <sz val="14"/>
        <rFont val="宋体"/>
        <charset val="134"/>
      </rPr>
      <t>带橡胶垫软管夹</t>
    </r>
  </si>
  <si>
    <t>夹子</t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</si>
  <si>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]+[C2]</t>
    </r>
  </si>
  <si>
    <t>mm</t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</si>
  <si>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最终紧固直径</t>
    </r>
    <r>
      <rPr>
        <sz val="11"/>
        <rFont val="Calibri"/>
        <charset val="134"/>
      </rPr>
      <t>[mm]</t>
    </r>
  </si>
  <si>
    <r>
      <rPr>
        <sz val="11"/>
        <rFont val="宋体"/>
        <charset val="134"/>
      </rPr>
      <t>镀锌软管夹</t>
    </r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</si>
  <si>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弹簧钢喉箍</t>
    </r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</si>
  <si>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]</t>
    </r>
  </si>
  <si>
    <r>
      <rPr>
        <sz val="11"/>
        <rFont val="宋体"/>
        <charset val="134"/>
      </rPr>
      <t>恒张力喉箍</t>
    </r>
  </si>
  <si>
    <r>
      <rPr>
        <sz val="11"/>
        <rFont val="宋体"/>
        <charset val="134"/>
      </rPr>
      <t>喉箍（小螺栓连接）</t>
    </r>
  </si>
  <si>
    <r>
      <rPr>
        <sz val="11"/>
        <rFont val="宋体"/>
        <charset val="134"/>
      </rPr>
      <t>喉箍（单线连接）</t>
    </r>
  </si>
  <si>
    <r>
      <rPr>
        <sz val="11"/>
        <rFont val="Calibri"/>
        <charset val="134"/>
      </rPr>
      <t>V</t>
    </r>
    <r>
      <rPr>
        <sz val="11"/>
        <rFont val="宋体"/>
        <charset val="134"/>
      </rPr>
      <t>型槽喉箍</t>
    </r>
  </si>
  <si>
    <r>
      <rPr>
        <sz val="11"/>
        <rFont val="宋体"/>
        <charset val="134"/>
      </rPr>
      <t xml:space="preserve">蜗杆喉箍
</t>
    </r>
  </si>
  <si>
    <r>
      <rPr>
        <sz val="11"/>
        <rFont val="Calibri"/>
        <charset val="134"/>
      </rPr>
      <t>E</t>
    </r>
    <r>
      <rPr>
        <sz val="11"/>
        <rFont val="宋体"/>
        <charset val="134"/>
      </rPr>
      <t>型挡圈</t>
    </r>
  </si>
  <si>
    <t>护圈</t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</si>
  <si>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轴直径</t>
    </r>
    <r>
      <rPr>
        <sz val="11"/>
        <rFont val="Calibri"/>
        <charset val="134"/>
      </rPr>
      <t>]+[C2]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</si>
  <si>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轴直径</t>
    </r>
    <r>
      <rPr>
        <sz val="11"/>
        <rFont val="Calibri"/>
        <charset val="134"/>
      </rPr>
      <t>[mm]</t>
    </r>
  </si>
  <si>
    <r>
      <rPr>
        <sz val="11"/>
        <rFont val="宋体"/>
        <charset val="134"/>
      </rPr>
      <t>孔用弹性挡圈</t>
    </r>
  </si>
  <si>
    <r>
      <rPr>
        <sz val="11"/>
        <rFont val="宋体"/>
        <charset val="134"/>
      </rPr>
      <t>轴用弹性挡圈</t>
    </r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</si>
  <si>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螺旋扣环</t>
    </r>
  </si>
  <si>
    <r>
      <rPr>
        <sz val="11"/>
        <rFont val="宋体"/>
        <charset val="134"/>
      </rPr>
      <t>铝制螺栓</t>
    </r>
  </si>
  <si>
    <t>螺栓</t>
  </si>
  <si>
    <r>
      <rPr>
        <sz val="11"/>
        <rFont val="Calibri"/>
        <charset val="134"/>
      </rPr>
      <t xml:space="preserve">[C1]/105154*[Size1]^2*[Size2]*SQRT([Size2])+([C2]*EXP(0.319*[Size1])) 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size1</t>
    </r>
    <r>
      <rPr>
        <sz val="11"/>
        <rFont val="宋体"/>
        <charset val="134"/>
      </rPr>
      <t>直径，</t>
    </r>
    <r>
      <rPr>
        <sz val="11"/>
        <rFont val="Calibri"/>
        <charset val="134"/>
      </rPr>
      <t>size2</t>
    </r>
    <r>
      <rPr>
        <sz val="11"/>
        <rFont val="宋体"/>
        <charset val="134"/>
      </rPr>
      <t>长度）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</si>
  <si>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255Mpa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</t>
    </r>
    <r>
      <rPr>
        <sz val="11"/>
        <rFont val="宋体"/>
        <charset val="134"/>
      </rPr>
      <t>等</t>
    </r>
    <r>
      <rPr>
        <sz val="11"/>
        <rFont val="Calibri"/>
        <charset val="134"/>
      </rPr>
      <t>)</t>
    </r>
  </si>
  <si>
    <r>
      <rPr>
        <sz val="11"/>
        <rFont val="宋体"/>
        <charset val="134"/>
      </rPr>
      <t>螺栓</t>
    </r>
    <r>
      <rPr>
        <sz val="11"/>
        <rFont val="Calibri"/>
        <charset val="134"/>
      </rPr>
      <t>(</t>
    </r>
    <r>
      <rPr>
        <sz val="11"/>
        <rFont val="宋体"/>
        <charset val="134"/>
      </rPr>
      <t>定制设计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学生制作</t>
    </r>
    <r>
      <rPr>
        <sz val="11"/>
        <rFont val="Calibri"/>
        <charset val="134"/>
      </rPr>
      <t>)</t>
    </r>
  </si>
  <si>
    <t>用于不符合标准螺栓配置的设计，比如攻螺纹摇臂</t>
  </si>
  <si>
    <r>
      <rPr>
        <sz val="11"/>
        <rFont val="Calibri"/>
        <charset val="134"/>
      </rPr>
      <t>10.9</t>
    </r>
    <r>
      <rPr>
        <sz val="11"/>
        <rFont val="宋体"/>
        <charset val="134"/>
      </rPr>
      <t>级螺栓</t>
    </r>
    <r>
      <rPr>
        <sz val="11"/>
        <rFont val="Calibri"/>
        <charset val="134"/>
      </rPr>
      <t>(SAE 8)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</si>
  <si>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1030Mpa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</si>
  <si>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12.9</t>
    </r>
    <r>
      <rPr>
        <sz val="11"/>
        <rFont val="宋体"/>
        <charset val="134"/>
      </rPr>
      <t>级螺栓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</si>
  <si>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1170Mpa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</si>
  <si>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级以下螺栓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</si>
  <si>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670Mpa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</si>
  <si>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级螺栓</t>
    </r>
    <r>
      <rPr>
        <sz val="11"/>
        <rFont val="Calibri"/>
        <charset val="134"/>
      </rPr>
      <t xml:space="preserve"> (SAE 5)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</si>
  <si>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830Mpa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</si>
  <si>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NAS</t>
    </r>
    <r>
      <rPr>
        <sz val="11"/>
        <rFont val="宋体"/>
        <charset val="134"/>
      </rPr>
      <t>系列螺栓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</si>
  <si>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长度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，强度</t>
    </r>
    <r>
      <rPr>
        <sz val="11"/>
        <rFont val="Calibri"/>
        <charset val="134"/>
      </rPr>
      <t>1100Mpa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锁等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</si>
  <si>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1/4</t>
    </r>
    <r>
      <rPr>
        <sz val="11"/>
        <rFont val="宋体"/>
        <charset val="134"/>
      </rPr>
      <t>周，一字槽</t>
    </r>
    <r>
      <rPr>
        <sz val="11"/>
        <rFont val="Calibri"/>
        <charset val="134"/>
      </rPr>
      <t>DZUS</t>
    </r>
    <r>
      <rPr>
        <sz val="11"/>
        <rFont val="宋体"/>
        <charset val="134"/>
      </rPr>
      <t>型扣件（赛车车身常用）</t>
    </r>
  </si>
  <si>
    <r>
      <rPr>
        <sz val="11"/>
        <rFont val="宋体"/>
        <charset val="134"/>
      </rPr>
      <t>其他</t>
    </r>
  </si>
  <si>
    <r>
      <rPr>
        <sz val="11"/>
        <rFont val="宋体"/>
        <charset val="134"/>
      </rPr>
      <t>包括</t>
    </r>
    <r>
      <rPr>
        <sz val="11"/>
        <rFont val="Calibri"/>
        <charset val="134"/>
      </rPr>
      <t>1/4</t>
    </r>
    <r>
      <rPr>
        <sz val="11"/>
        <rFont val="宋体"/>
        <charset val="134"/>
      </rPr>
      <t>圈螺柱，钢板，弹簧和弹簧座</t>
    </r>
  </si>
  <si>
    <r>
      <rPr>
        <sz val="11"/>
        <rFont val="Calibri"/>
        <charset val="134"/>
      </rPr>
      <t xml:space="preserve"> 1/4</t>
    </r>
    <r>
      <rPr>
        <sz val="11"/>
        <rFont val="宋体"/>
        <charset val="134"/>
      </rPr>
      <t>周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蝶形</t>
    </r>
    <r>
      <rPr>
        <sz val="11"/>
        <rFont val="Calibri"/>
        <charset val="134"/>
      </rPr>
      <t>DZUS</t>
    </r>
    <r>
      <rPr>
        <sz val="11"/>
        <rFont val="宋体"/>
        <charset val="134"/>
      </rPr>
      <t>型扣件（赛车车身常用）</t>
    </r>
  </si>
  <si>
    <r>
      <rPr>
        <sz val="11"/>
        <rFont val="宋体"/>
        <charset val="134"/>
      </rPr>
      <t>吊环钢螺栓</t>
    </r>
  </si>
  <si>
    <r>
      <rPr>
        <sz val="11"/>
        <rFont val="Calibri"/>
        <charset val="134"/>
      </rPr>
      <t xml:space="preserve">([C1]*EXP([C2]*[Size1]))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size1</t>
    </r>
    <r>
      <rPr>
        <sz val="11"/>
        <rFont val="宋体"/>
        <charset val="134"/>
      </rPr>
      <t>吊环内径）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</si>
  <si>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吊环的内径</t>
    </r>
  </si>
  <si>
    <r>
      <rPr>
        <sz val="11"/>
        <rFont val="宋体"/>
        <charset val="134"/>
      </rPr>
      <t>环钩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钩端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魔术贴</t>
    </r>
    <r>
      <rPr>
        <sz val="11"/>
        <rFont val="Calibri"/>
        <charset val="134"/>
      </rPr>
      <t>)</t>
    </r>
  </si>
  <si>
    <t>黏性支撑与非黏性支持相同成本。只包括连接处的一面（钩面）</t>
  </si>
  <si>
    <r>
      <rPr>
        <sz val="11"/>
        <rFont val="宋体"/>
        <charset val="134"/>
      </rPr>
      <t>环钩</t>
    </r>
    <r>
      <rPr>
        <sz val="11"/>
        <rFont val="Calibri"/>
        <charset val="134"/>
      </rPr>
      <t>,</t>
    </r>
    <r>
      <rPr>
        <sz val="11"/>
        <rFont val="宋体"/>
        <charset val="134"/>
      </rPr>
      <t>环面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魔术贴</t>
    </r>
    <r>
      <rPr>
        <sz val="11"/>
        <rFont val="Calibri"/>
        <charset val="134"/>
      </rPr>
      <t>)</t>
    </r>
  </si>
  <si>
    <t>黏性支撑与非黏性支持相同成本。只包括连接处的一面（环面）</t>
  </si>
  <si>
    <r>
      <rPr>
        <sz val="11"/>
        <rFont val="宋体"/>
        <charset val="134"/>
      </rPr>
      <t>螺母（定制设计</t>
    </r>
    <r>
      <rPr>
        <sz val="11"/>
        <rFont val="Calibri"/>
        <charset val="134"/>
      </rPr>
      <t xml:space="preserve">, </t>
    </r>
    <r>
      <rPr>
        <sz val="11"/>
        <rFont val="宋体"/>
        <charset val="134"/>
      </rPr>
      <t>学生制作）</t>
    </r>
  </si>
  <si>
    <t>螺母</t>
  </si>
  <si>
    <t>用于不符合标准螺母规格的设计，例如车轮螺母</t>
  </si>
  <si>
    <r>
      <rPr>
        <sz val="11"/>
        <rFont val="Calibri"/>
        <charset val="134"/>
      </rPr>
      <t>10.9</t>
    </r>
    <r>
      <rPr>
        <sz val="11"/>
        <rFont val="宋体"/>
        <charset val="134"/>
      </rPr>
      <t>级螺母</t>
    </r>
    <r>
      <rPr>
        <sz val="11"/>
        <rFont val="Calibri"/>
        <charset val="134"/>
      </rPr>
      <t>(SAE 8)</t>
    </r>
  </si>
  <si>
    <r>
      <rPr>
        <sz val="11"/>
        <rFont val="Calibri"/>
        <charset val="134"/>
      </rPr>
      <t>[C1]*EXP([C2]*[Size1</t>
    </r>
    <r>
      <rPr>
        <sz val="11"/>
        <rFont val="宋体"/>
        <charset val="134"/>
      </rPr>
      <t>孔径</t>
    </r>
    <r>
      <rPr>
        <sz val="11"/>
        <rFont val="Calibri"/>
        <charset val="134"/>
      </rPr>
      <t>])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</si>
  <si>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钻头，锁，等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</si>
  <si>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12.9</t>
    </r>
    <r>
      <rPr>
        <sz val="11"/>
        <rFont val="宋体"/>
        <charset val="134"/>
      </rPr>
      <t>级螺母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</si>
  <si>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级以下螺母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</si>
  <si>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级螺母</t>
    </r>
  </si>
  <si>
    <r>
      <rPr>
        <sz val="11"/>
        <rFont val="Calibri"/>
        <charset val="134"/>
      </rPr>
      <t xml:space="preserve">NAS </t>
    </r>
    <r>
      <rPr>
        <sz val="11"/>
        <rFont val="宋体"/>
        <charset val="134"/>
      </rPr>
      <t>系列螺母</t>
    </r>
  </si>
  <si>
    <r>
      <rPr>
        <sz val="11"/>
        <rFont val="宋体"/>
        <charset val="134"/>
      </rPr>
      <t>车轮螺母</t>
    </r>
  </si>
  <si>
    <r>
      <rPr>
        <sz val="11"/>
        <rFont val="宋体"/>
        <charset val="134"/>
      </rPr>
      <t>卡式螺母</t>
    </r>
  </si>
  <si>
    <r>
      <rPr>
        <sz val="11"/>
        <rFont val="Calibri"/>
        <charset val="134"/>
      </rPr>
      <t>([C1]*EXP([C2]*[Size1</t>
    </r>
    <r>
      <rPr>
        <sz val="11"/>
        <rFont val="宋体"/>
        <charset val="134"/>
      </rPr>
      <t>孔径</t>
    </r>
    <r>
      <rPr>
        <sz val="11"/>
        <rFont val="Calibri"/>
        <charset val="134"/>
      </rPr>
      <t>])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</si>
  <si>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 xml:space="preserve"> (mm)</t>
    </r>
  </si>
  <si>
    <r>
      <rPr>
        <sz val="11"/>
        <rFont val="宋体"/>
        <charset val="134"/>
      </rPr>
      <t>簧片螺母</t>
    </r>
  </si>
  <si>
    <r>
      <rPr>
        <sz val="11"/>
        <rFont val="宋体"/>
        <charset val="134"/>
      </rPr>
      <t>开口销</t>
    </r>
  </si>
  <si>
    <r>
      <rPr>
        <sz val="11"/>
        <rFont val="宋体"/>
        <charset val="134"/>
      </rPr>
      <t>圆柱销</t>
    </r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</si>
  <si>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]*[Size2</t>
    </r>
    <r>
      <rPr>
        <sz val="11"/>
        <rFont val="宋体"/>
        <charset val="134"/>
      </rPr>
      <t>使用长度</t>
    </r>
    <r>
      <rPr>
        <sz val="11"/>
        <rFont val="Calibri"/>
        <charset val="134"/>
      </rPr>
      <t>]+[C2]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</si>
  <si>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有效长度</t>
    </r>
    <r>
      <rPr>
        <sz val="11"/>
        <rFont val="Calibri"/>
        <charset val="134"/>
      </rPr>
      <t>(mm)</t>
    </r>
  </si>
  <si>
    <r>
      <rPr>
        <sz val="11"/>
        <rFont val="微软雅黑"/>
        <charset val="134"/>
      </rPr>
      <t>快拆安全销</t>
    </r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</si>
  <si>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]^2*[Size2</t>
    </r>
    <r>
      <rPr>
        <sz val="11"/>
        <rFont val="宋体"/>
        <charset val="134"/>
      </rPr>
      <t>使用长度</t>
    </r>
    <r>
      <rPr>
        <sz val="11"/>
        <rFont val="Calibri"/>
        <charset val="134"/>
      </rPr>
      <t>]+[C2]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</si>
  <si>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</t>
    </r>
    <r>
      <rPr>
        <sz val="11"/>
        <rFont val="Calibri"/>
        <charset val="134"/>
      </rPr>
      <t>[Size2]=</t>
    </r>
    <r>
      <rPr>
        <sz val="11"/>
        <rFont val="宋体"/>
        <charset val="134"/>
      </rPr>
      <t>有效长度</t>
    </r>
    <r>
      <rPr>
        <sz val="11"/>
        <rFont val="Calibri"/>
        <charset val="134"/>
      </rPr>
      <t>(mm)</t>
    </r>
    <r>
      <rPr>
        <sz val="11"/>
        <rFont val="宋体"/>
        <charset val="134"/>
      </rPr>
      <t>，任何销轴</t>
    </r>
    <r>
      <rPr>
        <sz val="11"/>
        <rFont val="Calibri"/>
        <charset val="134"/>
      </rPr>
      <t xml:space="preserve"> (T</t>
    </r>
    <r>
      <rPr>
        <sz val="11"/>
        <rFont val="宋体"/>
        <charset val="134"/>
      </rPr>
      <t>型，环夹型，等</t>
    </r>
    <r>
      <rPr>
        <sz val="11"/>
        <rFont val="Calibri"/>
        <charset val="134"/>
      </rPr>
      <t>)</t>
    </r>
  </si>
  <si>
    <t>铆钉</t>
  </si>
  <si>
    <t>任何直径和长度</t>
  </si>
  <si>
    <t>锁止钢丝</t>
  </si>
  <si>
    <t>-</t>
  </si>
  <si>
    <t>成本已包含在加工工序成本中</t>
  </si>
  <si>
    <r>
      <rPr>
        <sz val="11"/>
        <rFont val="Calibri"/>
        <charset val="134"/>
      </rPr>
      <t>10.9</t>
    </r>
    <r>
      <rPr>
        <sz val="11"/>
        <rFont val="宋体"/>
        <charset val="134"/>
      </rPr>
      <t>级螺柱</t>
    </r>
    <r>
      <rPr>
        <sz val="11"/>
        <rFont val="Calibri"/>
        <charset val="134"/>
      </rPr>
      <t xml:space="preserve"> (SAE 8)</t>
    </r>
  </si>
  <si>
    <t>螺柱</t>
  </si>
  <si>
    <r>
      <rPr>
        <sz val="11"/>
        <rFont val="Calibri"/>
        <charset val="134"/>
      </rPr>
      <t>12.9</t>
    </r>
    <r>
      <rPr>
        <sz val="11"/>
        <rFont val="宋体"/>
        <charset val="134"/>
      </rPr>
      <t>级螺柱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</si>
  <si>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级螺柱</t>
    </r>
    <r>
      <rPr>
        <sz val="11"/>
        <rFont val="Calibri"/>
        <charset val="134"/>
      </rPr>
      <t xml:space="preserve"> (SAE 5)</t>
    </r>
  </si>
  <si>
    <r>
      <rPr>
        <sz val="11"/>
        <rFont val="宋体"/>
        <charset val="134"/>
      </rPr>
      <t>螺纹衬套</t>
    </r>
  </si>
  <si>
    <r>
      <rPr>
        <sz val="11"/>
        <rFont val="Calibri"/>
        <charset val="134"/>
      </rPr>
      <t>[C1]*[Size1</t>
    </r>
    <r>
      <rPr>
        <sz val="11"/>
        <rFont val="宋体"/>
        <charset val="134"/>
      </rPr>
      <t>公称直径</t>
    </r>
    <r>
      <rPr>
        <sz val="11"/>
        <rFont val="Calibri"/>
        <charset val="134"/>
      </rPr>
      <t>]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</si>
  <si>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孔公称直径</t>
    </r>
    <r>
      <rPr>
        <sz val="11"/>
        <rFont val="Calibri"/>
        <charset val="134"/>
      </rPr>
      <t xml:space="preserve"> (mm).</t>
    </r>
  </si>
  <si>
    <r>
      <rPr>
        <sz val="11"/>
        <rFont val="宋体"/>
        <charset val="134"/>
      </rPr>
      <t>尼龙扎带</t>
    </r>
  </si>
  <si>
    <r>
      <rPr>
        <sz val="11"/>
        <rFont val="宋体"/>
        <charset val="134"/>
      </rPr>
      <t>尼龙扎带座</t>
    </r>
  </si>
  <si>
    <t>压紧垫圈</t>
  </si>
  <si>
    <t>垫圈/垫片</t>
  </si>
  <si>
    <t>该项已归入“材料成本”的“管接件”类别下</t>
  </si>
  <si>
    <r>
      <rPr>
        <sz val="11"/>
        <rFont val="Calibri"/>
        <charset val="134"/>
      </rPr>
      <t>10.9</t>
    </r>
    <r>
      <rPr>
        <sz val="11"/>
        <rFont val="宋体"/>
        <charset val="134"/>
      </rPr>
      <t>级垫圈</t>
    </r>
    <r>
      <rPr>
        <sz val="11"/>
        <rFont val="Calibri"/>
        <charset val="134"/>
      </rPr>
      <t xml:space="preserve"> (SAE 8)</t>
    </r>
  </si>
  <si>
    <r>
      <rPr>
        <sz val="11"/>
        <rFont val="Calibri"/>
        <charset val="134"/>
      </rPr>
      <t>[Size1]=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 xml:space="preserve"> (mm)</t>
    </r>
    <r>
      <rPr>
        <sz val="11"/>
        <rFont val="宋体"/>
        <charset val="134"/>
      </rPr>
      <t>，任何厚度，特殊种类包括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钻头，锁，等</t>
    </r>
    <r>
      <rPr>
        <sz val="11"/>
        <rFont val="Calibri"/>
        <charset val="134"/>
      </rPr>
      <t>)</t>
    </r>
  </si>
  <si>
    <r>
      <rPr>
        <sz val="11"/>
        <rFont val="Calibri"/>
        <charset val="134"/>
      </rPr>
      <t>12.9</t>
    </r>
    <r>
      <rPr>
        <sz val="11"/>
        <rFont val="宋体"/>
        <charset val="134"/>
      </rPr>
      <t>级垫圈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</si>
  <si>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级以下垫圈</t>
    </r>
  </si>
  <si>
    <r>
      <rPr>
        <sz val="11"/>
        <rFont val="Calibri"/>
        <charset val="134"/>
      </rPr>
      <t>8.8</t>
    </r>
    <r>
      <rPr>
        <sz val="11"/>
        <rFont val="宋体"/>
        <charset val="134"/>
      </rPr>
      <t>级垫圈</t>
    </r>
    <r>
      <rPr>
        <sz val="11"/>
        <rFont val="Calibri"/>
        <charset val="134"/>
      </rPr>
      <t>(SAE 5)</t>
    </r>
  </si>
  <si>
    <r>
      <rPr>
        <sz val="11"/>
        <rFont val="Calibri"/>
        <charset val="134"/>
      </rPr>
      <t>NAS</t>
    </r>
    <r>
      <rPr>
        <sz val="11"/>
        <rFont val="宋体"/>
        <charset val="134"/>
      </rPr>
      <t>系列垫圈</t>
    </r>
  </si>
  <si>
    <r>
      <rPr>
        <sz val="11"/>
        <rFont val="宋体"/>
        <charset val="134"/>
      </rPr>
      <t>垫圈</t>
    </r>
    <r>
      <rPr>
        <sz val="11"/>
        <rFont val="Calibri"/>
        <charset val="134"/>
      </rPr>
      <t>/</t>
    </r>
    <r>
      <rPr>
        <sz val="11"/>
        <rFont val="宋体"/>
        <charset val="134"/>
      </rPr>
      <t>垫片</t>
    </r>
  </si>
  <si>
    <r>
      <rPr>
        <sz val="11"/>
        <rFont val="Calibri"/>
        <charset val="134"/>
      </rPr>
      <t>([C1]*EXP([C2]*[Size1</t>
    </r>
    <r>
      <rPr>
        <sz val="11"/>
        <rFont val="宋体"/>
        <charset val="134"/>
      </rPr>
      <t>直径</t>
    </r>
    <r>
      <rPr>
        <sz val="11"/>
        <rFont val="Calibri"/>
        <charset val="134"/>
      </rPr>
      <t>]))</t>
    </r>
  </si>
  <si>
    <r>
      <rPr>
        <sz val="11"/>
        <color indexed="8"/>
        <rFont val="宋体"/>
        <charset val="134"/>
      </rPr>
      <t>铜垫圈</t>
    </r>
  </si>
  <si>
    <r>
      <rPr>
        <sz val="11"/>
        <rFont val="宋体"/>
        <charset val="134"/>
      </rPr>
      <t>環成汽車材料行</t>
    </r>
  </si>
  <si>
    <r>
      <rPr>
        <sz val="11"/>
        <color theme="1"/>
        <rFont val="宋体"/>
        <charset val="134"/>
      </rPr>
      <t>四分之一快拆套件</t>
    </r>
  </si>
  <si>
    <r>
      <rPr>
        <sz val="11"/>
        <color indexed="8"/>
        <rFont val="宋体"/>
        <charset val="134"/>
      </rPr>
      <t>任意</t>
    </r>
  </si>
  <si>
    <r>
      <rPr>
        <sz val="11"/>
        <rFont val="宋体"/>
        <charset val="134"/>
      </rPr>
      <t>双面齿防松垫圈</t>
    </r>
    <r>
      <rPr>
        <sz val="11"/>
        <rFont val="Calibri"/>
        <charset val="134"/>
      </rPr>
      <t>M4</t>
    </r>
  </si>
  <si>
    <r>
      <rPr>
        <sz val="11"/>
        <rFont val="宋体"/>
        <charset val="134"/>
      </rPr>
      <t>双面齿防松垫圈</t>
    </r>
    <r>
      <rPr>
        <sz val="11"/>
        <rFont val="Calibri"/>
        <charset val="134"/>
      </rPr>
      <t>M18</t>
    </r>
  </si>
  <si>
    <r>
      <rPr>
        <sz val="11"/>
        <rFont val="宋体"/>
        <charset val="134"/>
      </rPr>
      <t>任意</t>
    </r>
  </si>
  <si>
    <r>
      <rPr>
        <sz val="11"/>
        <color indexed="8"/>
        <rFont val="宋体"/>
        <charset val="134"/>
      </rPr>
      <t>十字自攻螺丝</t>
    </r>
    <r>
      <rPr>
        <sz val="11"/>
        <color indexed="8"/>
        <rFont val="Calibri"/>
        <charset val="134"/>
      </rPr>
      <t>M3*12</t>
    </r>
  </si>
  <si>
    <r>
      <rPr>
        <sz val="11"/>
        <color theme="1"/>
        <rFont val="宋体"/>
        <charset val="134"/>
      </rPr>
      <t>任意</t>
    </r>
  </si>
  <si>
    <r>
      <rPr>
        <sz val="11"/>
        <rFont val="宋体"/>
        <charset val="134"/>
      </rPr>
      <t>门板卡扣</t>
    </r>
  </si>
  <si>
    <r>
      <rPr>
        <sz val="11"/>
        <rFont val="宋体"/>
        <charset val="134"/>
      </rPr>
      <t>弹簧卡销</t>
    </r>
  </si>
  <si>
    <r>
      <rPr>
        <sz val="11"/>
        <rFont val="Calibri"/>
        <charset val="134"/>
      </rPr>
      <t>T</t>
    </r>
    <r>
      <rPr>
        <sz val="11"/>
        <color theme="1"/>
        <rFont val="宋体"/>
        <charset val="134"/>
      </rPr>
      <t>型螺栓</t>
    </r>
    <r>
      <rPr>
        <sz val="11"/>
        <color theme="1"/>
        <rFont val="Calibri"/>
        <charset val="134"/>
      </rPr>
      <t>4040</t>
    </r>
  </si>
  <si>
    <r>
      <rPr>
        <sz val="11"/>
        <rFont val="Calibri"/>
        <charset val="134"/>
      </rPr>
      <t>T</t>
    </r>
    <r>
      <rPr>
        <sz val="11"/>
        <rFont val="宋体"/>
        <charset val="134"/>
      </rPr>
      <t>型螺栓</t>
    </r>
    <r>
      <rPr>
        <sz val="11"/>
        <rFont val="Calibri"/>
        <charset val="134"/>
      </rPr>
      <t>3030</t>
    </r>
  </si>
  <si>
    <r>
      <rPr>
        <sz val="11"/>
        <rFont val="Calibri"/>
        <charset val="134"/>
      </rPr>
      <t>T</t>
    </r>
    <r>
      <rPr>
        <sz val="11"/>
        <color indexed="8"/>
        <rFont val="宋体"/>
        <charset val="134"/>
      </rPr>
      <t>型螺母</t>
    </r>
    <r>
      <rPr>
        <sz val="11"/>
        <color indexed="8"/>
        <rFont val="Calibri"/>
        <charset val="134"/>
      </rPr>
      <t>4545</t>
    </r>
  </si>
  <si>
    <r>
      <rPr>
        <sz val="11"/>
        <rFont val="Calibri"/>
        <charset val="134"/>
      </rPr>
      <t>T</t>
    </r>
    <r>
      <rPr>
        <sz val="11"/>
        <color indexed="8"/>
        <rFont val="宋体"/>
        <charset val="134"/>
      </rPr>
      <t>型螺母</t>
    </r>
    <r>
      <rPr>
        <sz val="11"/>
        <color indexed="8"/>
        <rFont val="Calibri"/>
        <charset val="134"/>
      </rPr>
      <t xml:space="preserve">3030/M4 M5 M6 </t>
    </r>
  </si>
  <si>
    <r>
      <rPr>
        <sz val="11"/>
        <rFont val="Calibri"/>
        <charset val="134"/>
      </rPr>
      <t>4.8</t>
    </r>
    <r>
      <rPr>
        <sz val="11"/>
        <color indexed="8"/>
        <rFont val="宋体"/>
        <charset val="134"/>
      </rPr>
      <t>级镀锌全螺纹丝杆</t>
    </r>
  </si>
  <si>
    <r>
      <rPr>
        <sz val="11"/>
        <rFont val="宋体"/>
        <charset val="134"/>
      </rPr>
      <t>钢扎带</t>
    </r>
  </si>
  <si>
    <r>
      <rPr>
        <sz val="11"/>
        <rFont val="宋体"/>
        <charset val="134"/>
      </rPr>
      <t>不锈钢</t>
    </r>
    <r>
      <rPr>
        <sz val="11"/>
        <rFont val="Calibri"/>
        <charset val="134"/>
      </rPr>
      <t>304</t>
    </r>
    <r>
      <rPr>
        <sz val="11"/>
        <rFont val="宋体"/>
        <charset val="134"/>
      </rPr>
      <t>尖端紧定螺丝（</t>
    </r>
    <r>
      <rPr>
        <sz val="11"/>
        <rFont val="Calibri"/>
        <charset val="134"/>
      </rPr>
      <t>M3*4mm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</si>
  <si>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不锈钢</t>
    </r>
    <r>
      <rPr>
        <sz val="11"/>
        <rFont val="Calibri"/>
        <charset val="134"/>
      </rPr>
      <t>304</t>
    </r>
    <r>
      <rPr>
        <sz val="11"/>
        <rFont val="宋体"/>
        <charset val="134"/>
      </rPr>
      <t>尖端紧定螺丝（</t>
    </r>
    <r>
      <rPr>
        <sz val="11"/>
        <rFont val="Calibri"/>
        <charset val="134"/>
      </rPr>
      <t>M4*10mm</t>
    </r>
    <r>
      <rPr>
        <sz val="11"/>
        <rFont val="宋体"/>
        <charset val="134"/>
      </rPr>
      <t>）</t>
    </r>
  </si>
  <si>
    <r>
      <rPr>
        <sz val="11"/>
        <rFont val="Calibri"/>
        <charset val="134"/>
      </rPr>
      <t>M3</t>
    </r>
    <r>
      <rPr>
        <sz val="11"/>
        <rFont val="宋体"/>
        <charset val="134"/>
      </rPr>
      <t>铜柱</t>
    </r>
  </si>
  <si>
    <r>
      <rPr>
        <sz val="11"/>
        <rFont val="Calibri"/>
        <charset val="134"/>
      </rPr>
      <t>M4</t>
    </r>
    <r>
      <rPr>
        <sz val="11"/>
        <rFont val="宋体"/>
        <charset val="134"/>
      </rPr>
      <t>铜柱</t>
    </r>
  </si>
  <si>
    <r>
      <rPr>
        <sz val="11"/>
        <rFont val="宋体"/>
        <charset val="134"/>
      </rPr>
      <t>塑料螺栓</t>
    </r>
  </si>
  <si>
    <r>
      <rPr>
        <sz val="11"/>
        <color theme="1"/>
        <rFont val="Calibri"/>
        <charset val="134"/>
      </rPr>
      <t>0.03*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size+1)</t>
    </r>
  </si>
  <si>
    <r>
      <rPr>
        <sz val="11"/>
        <rFont val="宋体"/>
        <charset val="134"/>
      </rPr>
      <t>塑料螺母</t>
    </r>
  </si>
  <si>
    <r>
      <rPr>
        <sz val="11"/>
        <color theme="1"/>
        <rFont val="Calibri"/>
        <charset val="134"/>
      </rPr>
      <t>0.03*</t>
    </r>
    <r>
      <rPr>
        <sz val="11"/>
        <rFont val="Calibri"/>
        <charset val="134"/>
      </rPr>
      <t>（</t>
    </r>
    <r>
      <rPr>
        <sz val="11"/>
        <rFont val="Calibri"/>
        <charset val="134"/>
      </rPr>
      <t>size+1)</t>
    </r>
  </si>
  <si>
    <r>
      <rPr>
        <sz val="11"/>
        <rFont val="宋体"/>
        <charset val="134"/>
      </rPr>
      <t>轮毂螺栓</t>
    </r>
  </si>
  <si>
    <r>
      <rPr>
        <sz val="11"/>
        <rFont val="宋体"/>
        <charset val="134"/>
      </rPr>
      <t>锥形垫圈</t>
    </r>
  </si>
  <si>
    <r>
      <rPr>
        <sz val="11"/>
        <rFont val="宋体"/>
        <charset val="134"/>
      </rPr>
      <t>毛毡垫圈</t>
    </r>
  </si>
  <si>
    <r>
      <rPr>
        <sz val="11"/>
        <rFont val="宋体"/>
        <charset val="134"/>
      </rPr>
      <t>花篮螺栓</t>
    </r>
  </si>
  <si>
    <t>扁嘴搭扣</t>
  </si>
  <si>
    <t>任意</t>
  </si>
  <si>
    <t>V1.0 FSCC&amp;FSEC2022</t>
  </si>
  <si>
    <r>
      <rPr>
        <b/>
        <sz val="11"/>
        <rFont val="宋体"/>
        <charset val="134"/>
      </rPr>
      <t>材料</t>
    </r>
  </si>
  <si>
    <r>
      <rPr>
        <b/>
        <sz val="11"/>
        <rFont val="Calibri"/>
        <charset val="134"/>
      </rPr>
      <t xml:space="preserve"> </t>
    </r>
    <r>
      <rPr>
        <b/>
        <sz val="11"/>
        <rFont val="宋体"/>
        <charset val="134"/>
      </rPr>
      <t>供应商</t>
    </r>
  </si>
  <si>
    <r>
      <rPr>
        <b/>
        <sz val="11"/>
        <color indexed="8"/>
        <rFont val="宋体"/>
        <charset val="134"/>
      </rPr>
      <t>价格计算方法</t>
    </r>
  </si>
  <si>
    <r>
      <rPr>
        <b/>
        <sz val="11"/>
        <color indexed="8"/>
        <rFont val="宋体"/>
        <charset val="134"/>
      </rPr>
      <t>单位</t>
    </r>
    <r>
      <rPr>
        <b/>
        <sz val="11"/>
        <color indexed="8"/>
        <rFont val="Calibri"/>
        <charset val="134"/>
      </rPr>
      <t xml:space="preserve"> 2</t>
    </r>
  </si>
  <si>
    <r>
      <rPr>
        <b/>
        <sz val="11"/>
        <color indexed="8"/>
        <rFont val="宋体"/>
        <charset val="134"/>
      </rPr>
      <t>常数</t>
    </r>
    <r>
      <rPr>
        <b/>
        <sz val="11"/>
        <color indexed="8"/>
        <rFont val="Calibri"/>
        <charset val="134"/>
      </rPr>
      <t>1</t>
    </r>
  </si>
  <si>
    <r>
      <rPr>
        <b/>
        <sz val="11"/>
        <color indexed="8"/>
        <rFont val="宋体"/>
        <charset val="134"/>
      </rPr>
      <t>常数</t>
    </r>
    <r>
      <rPr>
        <b/>
        <sz val="11"/>
        <color indexed="8"/>
        <rFont val="Calibri"/>
        <charset val="134"/>
      </rPr>
      <t>2</t>
    </r>
  </si>
  <si>
    <r>
      <rPr>
        <b/>
        <sz val="11"/>
        <color indexed="8"/>
        <rFont val="宋体"/>
        <charset val="134"/>
      </rPr>
      <t>尺寸</t>
    </r>
    <r>
      <rPr>
        <b/>
        <sz val="11"/>
        <color indexed="8"/>
        <rFont val="Calibri"/>
        <charset val="134"/>
      </rPr>
      <t>1</t>
    </r>
  </si>
  <si>
    <r>
      <rPr>
        <b/>
        <sz val="11"/>
        <color indexed="8"/>
        <rFont val="宋体"/>
        <charset val="134"/>
      </rPr>
      <t>尺寸</t>
    </r>
    <r>
      <rPr>
        <b/>
        <sz val="11"/>
        <color indexed="8"/>
        <rFont val="Calibri"/>
        <charset val="134"/>
      </rPr>
      <t>2</t>
    </r>
  </si>
  <si>
    <r>
      <rPr>
        <b/>
        <sz val="11"/>
        <color indexed="8"/>
        <rFont val="宋体"/>
        <charset val="134"/>
      </rPr>
      <t>计算价格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</si>
  <si>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电池管理系统（</t>
    </r>
    <r>
      <rPr>
        <sz val="11"/>
        <rFont val="Calibri"/>
        <charset val="134"/>
      </rPr>
      <t>BMS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</si>
  <si>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电车控制模块</t>
    </r>
  </si>
  <si>
    <t>channel</t>
  </si>
  <si>
    <r>
      <rPr>
        <sz val="11"/>
        <rFont val="Calibri"/>
        <charset val="134"/>
      </rPr>
      <t>ECU</t>
    </r>
    <r>
      <rPr>
        <sz val="11"/>
        <rFont val="宋体"/>
        <charset val="134"/>
      </rPr>
      <t>，快速原型</t>
    </r>
  </si>
  <si>
    <r>
      <rPr>
        <sz val="11"/>
        <rFont val="Calibri"/>
        <charset val="134"/>
      </rPr>
      <t>ECU</t>
    </r>
    <r>
      <rPr>
        <sz val="11"/>
        <rFont val="宋体"/>
        <charset val="134"/>
      </rPr>
      <t>，汽车</t>
    </r>
  </si>
  <si>
    <r>
      <rPr>
        <sz val="11"/>
        <rFont val="Calibri"/>
        <charset val="134"/>
      </rPr>
      <t>ECU</t>
    </r>
    <r>
      <rPr>
        <sz val="11"/>
        <rFont val="宋体"/>
        <charset val="134"/>
      </rPr>
      <t>，学生自制</t>
    </r>
  </si>
  <si>
    <r>
      <rPr>
        <sz val="11"/>
        <rFont val="宋体"/>
        <charset val="134"/>
      </rPr>
      <t>学生自制</t>
    </r>
  </si>
  <si>
    <r>
      <rPr>
        <sz val="11"/>
        <rFont val="Calibri"/>
        <charset val="134"/>
      </rPr>
      <t>ECU</t>
    </r>
    <r>
      <rPr>
        <sz val="11"/>
        <rFont val="宋体"/>
        <charset val="134"/>
      </rPr>
      <t>，工业用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</si>
  <si>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绝缘监测装置（</t>
    </r>
    <r>
      <rPr>
        <sz val="11"/>
        <rFont val="Calibri"/>
        <charset val="134"/>
      </rPr>
      <t>IMD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</si>
  <si>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配电模块（</t>
    </r>
    <r>
      <rPr>
        <sz val="11"/>
        <rFont val="Calibri"/>
        <charset val="134"/>
      </rPr>
      <t>PDM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</si>
  <si>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驱动启动激活指示灯（</t>
    </r>
    <r>
      <rPr>
        <sz val="11"/>
        <rFont val="Calibri"/>
        <charset val="134"/>
      </rPr>
      <t>TSAL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</si>
  <si>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驱动系统激活提示音（</t>
    </r>
    <r>
      <rPr>
        <sz val="11"/>
        <rFont val="Calibri"/>
        <charset val="134"/>
      </rPr>
      <t>TSAS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—</t>
    </r>
    <r>
      <rPr>
        <sz val="11"/>
        <rFont val="宋体"/>
        <charset val="134"/>
      </rPr>
      <t>蜂鸣器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</si>
  <si>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驱动系统激活提示音（</t>
    </r>
    <r>
      <rPr>
        <sz val="11"/>
        <rFont val="Calibri"/>
        <charset val="134"/>
      </rPr>
      <t>TSAS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—</t>
    </r>
    <r>
      <rPr>
        <sz val="11"/>
        <rFont val="宋体"/>
        <charset val="134"/>
      </rPr>
      <t>旋律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</si>
  <si>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 DCDC</t>
    </r>
    <r>
      <rPr>
        <sz val="11"/>
        <rFont val="宋体"/>
        <charset val="134"/>
      </rPr>
      <t>电源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&gt;1A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—</t>
    </r>
    <r>
      <rPr>
        <sz val="11"/>
        <rFont val="宋体"/>
        <charset val="134"/>
      </rPr>
      <t>高压转低压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</si>
  <si>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高压电池充电器</t>
    </r>
  </si>
  <si>
    <t>kW</t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</si>
  <si>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低压电池充电器</t>
    </r>
  </si>
  <si>
    <t>pack</t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</si>
  <si>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交流电机控制器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</si>
  <si>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直流电机控制器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</si>
  <si>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高压绝缘继电器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</si>
  <si>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高压预充电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</si>
  <si>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</t>
    </r>
    <r>
      <rPr>
        <sz val="11"/>
        <rFont val="宋体"/>
        <charset val="134"/>
      </rPr>
      <t>高压壳体</t>
    </r>
  </si>
  <si>
    <r>
      <rPr>
        <sz val="11"/>
        <rFont val="宋体"/>
        <charset val="134"/>
      </rPr>
      <t>底盘控制模块</t>
    </r>
    <r>
      <rPr>
        <sz val="11"/>
        <rFont val="Calibri"/>
        <charset val="134"/>
      </rPr>
      <t>, + HC-HV</t>
    </r>
    <r>
      <rPr>
        <sz val="11"/>
        <rFont val="宋体"/>
        <charset val="134"/>
      </rPr>
      <t>包括壳体</t>
    </r>
  </si>
  <si>
    <r>
      <rPr>
        <sz val="11"/>
        <rFont val="宋体"/>
        <charset val="134"/>
      </rPr>
      <t>电池，驱动系统锂离子电池</t>
    </r>
  </si>
  <si>
    <r>
      <rPr>
        <sz val="11"/>
        <color theme="1"/>
        <rFont val="宋体"/>
        <charset val="134"/>
      </rPr>
      <t>电车电子系统</t>
    </r>
  </si>
  <si>
    <t>kWh</t>
  </si>
  <si>
    <r>
      <rPr>
        <sz val="11"/>
        <rFont val="宋体"/>
        <charset val="134"/>
      </rPr>
      <t>电机，交流电机</t>
    </r>
  </si>
  <si>
    <r>
      <rPr>
        <sz val="11"/>
        <color theme="1"/>
        <rFont val="宋体"/>
        <charset val="134"/>
      </rPr>
      <t>电车驱动系统</t>
    </r>
  </si>
  <si>
    <r>
      <rPr>
        <sz val="11"/>
        <rFont val="宋体"/>
        <charset val="134"/>
      </rPr>
      <t>电机，直流电机</t>
    </r>
  </si>
  <si>
    <r>
      <rPr>
        <sz val="11"/>
        <rFont val="宋体"/>
        <charset val="134"/>
      </rPr>
      <t>高压连接</t>
    </r>
    <r>
      <rPr>
        <sz val="11"/>
        <rFont val="Calibri"/>
        <charset val="134"/>
      </rPr>
      <t>(&gt; 12 mm²)</t>
    </r>
  </si>
  <si>
    <r>
      <rPr>
        <sz val="11"/>
        <rFont val="Calibri"/>
        <charset val="134"/>
      </rPr>
      <t>导线总成，包括</t>
    </r>
    <r>
      <rPr>
        <sz val="11"/>
        <rFont val="宋体"/>
        <charset val="134"/>
      </rPr>
      <t>螺母、弯管等</t>
    </r>
  </si>
  <si>
    <r>
      <rPr>
        <sz val="11"/>
        <rFont val="宋体"/>
        <charset val="134"/>
      </rPr>
      <t>连接头</t>
    </r>
    <r>
      <rPr>
        <sz val="11"/>
        <rFont val="Calibri"/>
        <charset val="134"/>
      </rPr>
      <t>, HC-HV</t>
    </r>
    <r>
      <rPr>
        <sz val="11"/>
        <rFont val="宋体"/>
        <charset val="134"/>
      </rPr>
      <t>耳片式</t>
    </r>
  </si>
  <si>
    <t>pin</t>
  </si>
  <si>
    <r>
      <rPr>
        <sz val="11"/>
        <rFont val="宋体"/>
        <charset val="134"/>
      </rPr>
      <t>连接头</t>
    </r>
    <r>
      <rPr>
        <sz val="11"/>
        <rFont val="Calibri"/>
        <charset val="134"/>
      </rPr>
      <t>, HC-HV</t>
    </r>
    <r>
      <rPr>
        <sz val="11"/>
        <rFont val="宋体"/>
        <charset val="134"/>
      </rPr>
      <t>包括自锁装置等</t>
    </r>
  </si>
  <si>
    <t>备注：此表格为翻译表格，其语言文字中无法避免出现不易理解的部分，如有问题请参照英文版。</t>
  </si>
  <si>
    <r>
      <rPr>
        <b/>
        <sz val="16"/>
        <color theme="1"/>
        <rFont val="Calibri"/>
        <charset val="134"/>
      </rPr>
      <t>1.</t>
    </r>
    <r>
      <rPr>
        <b/>
        <sz val="16"/>
        <color indexed="8"/>
        <rFont val="宋体"/>
        <charset val="134"/>
      </rPr>
      <t>介绍</t>
    </r>
  </si>
  <si>
    <t>材料价格表中的电车成本部件增补项，已包含电车所需零部件完全参数化的成本。</t>
  </si>
  <si>
    <r>
      <rPr>
        <b/>
        <sz val="16"/>
        <color theme="1"/>
        <rFont val="Calibri"/>
        <charset val="134"/>
      </rPr>
      <t>2.</t>
    </r>
    <r>
      <rPr>
        <b/>
        <sz val="16"/>
        <color indexed="8"/>
        <rFont val="宋体"/>
        <charset val="134"/>
      </rPr>
      <t>材料参数说明</t>
    </r>
  </si>
  <si>
    <r>
      <rPr>
        <b/>
        <sz val="14"/>
        <color theme="1"/>
        <rFont val="Cambria"/>
        <charset val="134"/>
      </rPr>
      <t>2.1ECU</t>
    </r>
    <r>
      <rPr>
        <b/>
        <sz val="14"/>
        <color indexed="8"/>
        <rFont val="宋体"/>
        <charset val="134"/>
      </rPr>
      <t>，快速原型</t>
    </r>
  </si>
  <si>
    <r>
      <rPr>
        <sz val="10.5"/>
        <color theme="1"/>
        <rFont val="宋体"/>
        <charset val="134"/>
      </rPr>
      <t>这部分涵盖了</t>
    </r>
    <r>
      <rPr>
        <sz val="10.5"/>
        <color indexed="8"/>
        <rFont val="Times New Roman"/>
        <charset val="134"/>
      </rPr>
      <t>dSpace microAutoBox</t>
    </r>
    <r>
      <rPr>
        <sz val="10.5"/>
        <color indexed="8"/>
        <rFont val="宋体"/>
        <charset val="134"/>
      </rPr>
      <t>和</t>
    </r>
    <r>
      <rPr>
        <sz val="10.5"/>
        <color indexed="8"/>
        <rFont val="Times New Roman"/>
        <charset val="134"/>
      </rPr>
      <t>ETAS</t>
    </r>
    <r>
      <rPr>
        <sz val="10.5"/>
        <color indexed="8"/>
        <rFont val="宋体"/>
        <charset val="134"/>
      </rPr>
      <t>及其他供应商的类似系统。那些单元在实验室汽车、</t>
    </r>
    <r>
      <rPr>
        <sz val="10.5"/>
        <color indexed="8"/>
        <rFont val="Times New Roman"/>
        <charset val="134"/>
      </rPr>
      <t>HIL</t>
    </r>
    <r>
      <rPr>
        <sz val="10.5"/>
        <color indexed="8"/>
        <rFont val="宋体"/>
        <charset val="134"/>
      </rPr>
      <t>系统和原型车上的设计目标是有区别的。</t>
    </r>
  </si>
  <si>
    <r>
      <rPr>
        <b/>
        <sz val="14"/>
        <color theme="1"/>
        <rFont val="Cambria"/>
        <charset val="134"/>
      </rPr>
      <t>2.2ECU</t>
    </r>
    <r>
      <rPr>
        <b/>
        <sz val="14"/>
        <color indexed="8"/>
        <rFont val="宋体"/>
        <charset val="134"/>
      </rPr>
      <t>，汽车用</t>
    </r>
  </si>
  <si>
    <r>
      <rPr>
        <sz val="10.5"/>
        <color indexed="8"/>
        <rFont val="宋体"/>
        <charset val="134"/>
      </rPr>
      <t>专为小型或大型系列应用而设计的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。</t>
    </r>
  </si>
  <si>
    <r>
      <rPr>
        <b/>
        <sz val="14"/>
        <color theme="1"/>
        <rFont val="Cambria"/>
        <charset val="134"/>
      </rPr>
      <t>2.3ECU</t>
    </r>
    <r>
      <rPr>
        <b/>
        <sz val="14"/>
        <color indexed="8"/>
        <rFont val="宋体"/>
        <charset val="134"/>
      </rPr>
      <t>，工业用</t>
    </r>
  </si>
  <si>
    <r>
      <rPr>
        <sz val="10.5"/>
        <color theme="1"/>
        <rFont val="宋体"/>
        <charset val="134"/>
      </rPr>
      <t>工业自动化型控制单元，如西门子的</t>
    </r>
    <r>
      <rPr>
        <sz val="10.5"/>
        <color indexed="8"/>
        <rFont val="Times New Roman"/>
        <charset val="134"/>
      </rPr>
      <t>SIMATIC</t>
    </r>
    <r>
      <rPr>
        <sz val="10.5"/>
        <color indexed="8"/>
        <rFont val="宋体"/>
        <charset val="134"/>
      </rPr>
      <t>和</t>
    </r>
    <r>
      <rPr>
        <sz val="10.5"/>
        <color indexed="8"/>
        <rFont val="Times New Roman"/>
        <charset val="134"/>
      </rPr>
      <t>B</t>
    </r>
    <r>
      <rPr>
        <sz val="10.5"/>
        <color indexed="8"/>
        <rFont val="宋体"/>
        <charset val="134"/>
      </rPr>
      <t>＆</t>
    </r>
    <r>
      <rPr>
        <sz val="10.5"/>
        <color indexed="8"/>
        <rFont val="Times New Roman"/>
        <charset val="134"/>
      </rPr>
      <t>R</t>
    </r>
    <r>
      <rPr>
        <sz val="10.5"/>
        <color indexed="8"/>
        <rFont val="宋体"/>
        <charset val="134"/>
      </rPr>
      <t>及其他供应商的类似系统。如果有包含逆变器和控制模块的完整系统，则需要单独计算两者成本。</t>
    </r>
  </si>
  <si>
    <r>
      <rPr>
        <b/>
        <sz val="14"/>
        <color theme="1"/>
        <rFont val="Cambria"/>
        <charset val="134"/>
      </rPr>
      <t>2.4ECU</t>
    </r>
    <r>
      <rPr>
        <b/>
        <sz val="14"/>
        <color indexed="8"/>
        <rFont val="宋体"/>
        <charset val="134"/>
      </rPr>
      <t>，学生自行设计</t>
    </r>
  </si>
  <si>
    <r>
      <rPr>
        <sz val="10.5"/>
        <color theme="1"/>
        <rFont val="宋体"/>
        <charset val="134"/>
      </rPr>
      <t>如果使用自行设计的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（通常是某种单片机加上输入输出接口）来实现车辆控制（驾驶员发出电机扭矩需求），则须遵守该条款。所使用的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如果</t>
    </r>
    <r>
      <rPr>
        <sz val="10.5"/>
        <color indexed="8"/>
        <rFont val="宋体"/>
        <charset val="134"/>
      </rPr>
      <t>有以上特点，则必须使用材料价格表中的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附件（如驱动力控制系统）。</t>
    </r>
  </si>
  <si>
    <r>
      <rPr>
        <b/>
        <sz val="14"/>
        <color theme="1"/>
        <rFont val="Cambria"/>
        <charset val="134"/>
      </rPr>
      <t>2.5</t>
    </r>
    <r>
      <rPr>
        <b/>
        <sz val="14"/>
        <rFont val="宋体"/>
        <charset val="134"/>
      </rPr>
      <t>底盘控制模块</t>
    </r>
  </si>
  <si>
    <t>虽然每辆电车的系统拓扑结构可能不同，但都要对底盘控制模块的每个部分进行成本计算。底盘控制模块每个部分的成本都包括：“底盘控制模块，基线包裹物”和一个或多个电车成本表中其它零部件的成本。
其中，“底盘控制模块，基线包裹物”涉及到盒子里有的任何动力供应、MCU、PCB、连线等。</t>
  </si>
  <si>
    <r>
      <rPr>
        <b/>
        <sz val="12"/>
        <color theme="1"/>
        <rFont val="Calibri"/>
        <charset val="134"/>
      </rPr>
      <t>2.5.1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电池管理系统（</t>
    </r>
    <r>
      <rPr>
        <b/>
        <sz val="12"/>
        <color indexed="8"/>
        <rFont val="Calibri"/>
        <charset val="134"/>
      </rPr>
      <t>BMS</t>
    </r>
    <r>
      <rPr>
        <b/>
        <sz val="12"/>
        <color indexed="8"/>
        <rFont val="宋体"/>
        <charset val="134"/>
      </rPr>
      <t>）</t>
    </r>
  </si>
  <si>
    <r>
      <rPr>
        <sz val="10.5"/>
        <color theme="1"/>
        <rFont val="宋体"/>
        <charset val="134"/>
      </rPr>
      <t>使用以上表述来代替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底盘控制模块</t>
    </r>
    <r>
      <rPr>
        <sz val="10.5"/>
        <color indexed="8"/>
        <rFont val="Times New Roman"/>
        <charset val="134"/>
      </rPr>
      <t>, +</t>
    </r>
    <r>
      <rPr>
        <sz val="10.5"/>
        <color indexed="8"/>
        <rFont val="宋体"/>
        <charset val="134"/>
      </rPr>
      <t>电池充电器</t>
    </r>
    <r>
      <rPr>
        <sz val="10.5"/>
        <color indexed="8"/>
        <rFont val="Times New Roman"/>
        <charset val="134"/>
      </rPr>
      <t>”</t>
    </r>
    <r>
      <rPr>
        <sz val="10.5"/>
        <color indexed="8"/>
        <rFont val="宋体"/>
        <charset val="134"/>
      </rPr>
      <t>。该成本按每个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通道</t>
    </r>
    <r>
      <rPr>
        <sz val="10.5"/>
        <color indexed="8"/>
        <rFont val="Times New Roman"/>
        <charset val="134"/>
      </rPr>
      <t>”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charset val="134"/>
      </rPr>
      <t>"channel"</t>
    </r>
    <r>
      <rPr>
        <sz val="10.5"/>
        <color indexed="8"/>
        <rFont val="宋体"/>
        <charset val="134"/>
      </rPr>
      <t>）计算。通道是进入电池包的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龙头</t>
    </r>
    <r>
      <rPr>
        <sz val="10.5"/>
        <color indexed="8"/>
        <rFont val="Times New Roman"/>
        <charset val="134"/>
      </rPr>
      <t>”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charset val="134"/>
      </rPr>
      <t>"tap"</t>
    </r>
    <r>
      <rPr>
        <sz val="10.5"/>
        <color indexed="8"/>
        <rFont val="宋体"/>
        <charset val="134"/>
      </rPr>
      <t>），通常串联电池组中的每个单体电池都有一个通道。如果电池管理系统管理一个</t>
    </r>
    <r>
      <rPr>
        <sz val="10.5"/>
        <color indexed="8"/>
        <rFont val="Times New Roman"/>
        <charset val="134"/>
      </rPr>
      <t>12</t>
    </r>
    <r>
      <rPr>
        <sz val="10.5"/>
        <color indexed="8"/>
        <rFont val="宋体"/>
        <charset val="134"/>
      </rPr>
      <t>串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并的电池包，则有十二个通道；如果是</t>
    </r>
    <r>
      <rPr>
        <sz val="10.5"/>
        <color indexed="8"/>
        <rFont val="Times New Roman"/>
        <charset val="134"/>
      </rPr>
      <t>10</t>
    </r>
    <r>
      <rPr>
        <sz val="10.5"/>
        <color indexed="8"/>
        <rFont val="宋体"/>
        <charset val="134"/>
      </rPr>
      <t>串</t>
    </r>
    <r>
      <rPr>
        <sz val="10.5"/>
        <color indexed="8"/>
        <rFont val="Times New Roman"/>
        <charset val="134"/>
      </rPr>
      <t>4</t>
    </r>
    <r>
      <rPr>
        <sz val="10.5"/>
        <color indexed="8"/>
        <rFont val="宋体"/>
        <charset val="134"/>
      </rPr>
      <t>并的电池包，则有十个通道（尽管电池管理系统管理</t>
    </r>
    <r>
      <rPr>
        <sz val="10.5"/>
        <color indexed="8"/>
        <rFont val="Times New Roman"/>
        <charset val="134"/>
      </rPr>
      <t>40</t>
    </r>
    <r>
      <rPr>
        <sz val="10.5"/>
        <color indexed="8"/>
        <rFont val="宋体"/>
        <charset val="134"/>
      </rPr>
      <t>个单体电池）。</t>
    </r>
  </si>
  <si>
    <r>
      <rPr>
        <b/>
        <sz val="12"/>
        <color theme="1"/>
        <rFont val="Calibri"/>
        <charset val="134"/>
      </rPr>
      <t>2.5.2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绝缘监测装置（</t>
    </r>
    <r>
      <rPr>
        <b/>
        <sz val="12"/>
        <color indexed="8"/>
        <rFont val="Calibri"/>
        <charset val="134"/>
      </rPr>
      <t>IMD</t>
    </r>
    <r>
      <rPr>
        <b/>
        <sz val="12"/>
        <color indexed="8"/>
        <rFont val="宋体"/>
        <charset val="134"/>
      </rPr>
      <t>）</t>
    </r>
  </si>
  <si>
    <r>
      <rPr>
        <sz val="10.5"/>
        <color theme="1"/>
        <rFont val="Times New Roman"/>
        <charset val="134"/>
      </rPr>
      <t>Bender ISO F1</t>
    </r>
    <r>
      <rPr>
        <sz val="10.5"/>
        <color indexed="8"/>
        <rFont val="宋体"/>
        <charset val="134"/>
      </rPr>
      <t>或类似装置。另见</t>
    </r>
    <r>
      <rPr>
        <sz val="10.5"/>
        <color indexed="8"/>
        <rFont val="Times New Roman"/>
        <charset val="134"/>
      </rPr>
      <t>2.5.14</t>
    </r>
  </si>
  <si>
    <r>
      <rPr>
        <b/>
        <sz val="12"/>
        <color theme="1"/>
        <rFont val="Calibri"/>
        <charset val="134"/>
      </rPr>
      <t>2.5.3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配电模块（</t>
    </r>
    <r>
      <rPr>
        <b/>
        <sz val="12"/>
        <color indexed="8"/>
        <rFont val="Calibri"/>
        <charset val="134"/>
      </rPr>
      <t>PDM</t>
    </r>
    <r>
      <rPr>
        <b/>
        <sz val="12"/>
        <color indexed="8"/>
        <rFont val="宋体"/>
        <charset val="134"/>
      </rPr>
      <t>）</t>
    </r>
  </si>
  <si>
    <r>
      <rPr>
        <sz val="10.5"/>
        <color theme="1"/>
        <rFont val="宋体"/>
        <charset val="134"/>
      </rPr>
      <t>低压电源开关盒。这部分包括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电子保险丝盒</t>
    </r>
    <r>
      <rPr>
        <sz val="10.5"/>
        <color indexed="8"/>
        <rFont val="Times New Roman"/>
        <charset val="134"/>
      </rPr>
      <t>”</t>
    </r>
    <r>
      <rPr>
        <sz val="10.5"/>
        <color indexed="8"/>
        <rFont val="宋体"/>
        <charset val="134"/>
      </rPr>
      <t>以及开关泵和风机等的装置。每个独立的开关输出通道都要计算成本。</t>
    </r>
  </si>
  <si>
    <r>
      <rPr>
        <b/>
        <sz val="12"/>
        <color theme="1"/>
        <rFont val="Calibri"/>
        <charset val="134"/>
      </rPr>
      <t>2.5.4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驱动系统激活指示灯（</t>
    </r>
    <r>
      <rPr>
        <b/>
        <sz val="12"/>
        <color indexed="8"/>
        <rFont val="Calibri"/>
        <charset val="134"/>
      </rPr>
      <t>TSAL</t>
    </r>
    <r>
      <rPr>
        <b/>
        <sz val="12"/>
        <color indexed="8"/>
        <rFont val="宋体"/>
        <charset val="134"/>
      </rPr>
      <t>）</t>
    </r>
  </si>
  <si>
    <r>
      <rPr>
        <sz val="10.5"/>
        <color theme="1"/>
        <rFont val="宋体"/>
        <charset val="134"/>
      </rPr>
      <t>驱动系统激活指示灯见</t>
    </r>
    <r>
      <rPr>
        <sz val="10.5"/>
        <color indexed="8"/>
        <rFont val="Times New Roman"/>
        <charset val="134"/>
      </rPr>
      <t>FSEC</t>
    </r>
    <r>
      <rPr>
        <sz val="10.5"/>
        <color indexed="8"/>
        <rFont val="宋体"/>
        <charset val="134"/>
      </rPr>
      <t>规则第</t>
    </r>
    <r>
      <rPr>
        <sz val="10.5"/>
        <color indexed="8"/>
        <rFont val="Times New Roman"/>
        <charset val="134"/>
      </rPr>
      <t>2.12</t>
    </r>
    <r>
      <rPr>
        <sz val="10.5"/>
        <color indexed="8"/>
        <rFont val="宋体"/>
        <charset val="134"/>
      </rPr>
      <t>条，包括任何类型的灯，如</t>
    </r>
    <r>
      <rPr>
        <sz val="10.5"/>
        <color indexed="8"/>
        <rFont val="Times New Roman"/>
        <charset val="134"/>
      </rPr>
      <t>LED</t>
    </r>
    <r>
      <rPr>
        <sz val="10.5"/>
        <color indexed="8"/>
        <rFont val="宋体"/>
        <charset val="134"/>
      </rPr>
      <t>、闪光灯和普通灯泡。包括闪光电路的成本，但不包括</t>
    </r>
    <r>
      <rPr>
        <sz val="10.5"/>
        <color indexed="8"/>
        <rFont val="Times New Roman"/>
        <charset val="134"/>
      </rPr>
      <t>2.5.7</t>
    </r>
    <r>
      <rPr>
        <sz val="10.5"/>
        <color indexed="8"/>
        <rFont val="宋体"/>
        <charset val="134"/>
      </rPr>
      <t>中描述的高压</t>
    </r>
    <r>
      <rPr>
        <sz val="10.5"/>
        <color indexed="8"/>
        <rFont val="Times New Roman"/>
        <charset val="134"/>
      </rPr>
      <t>DC-DC</t>
    </r>
    <r>
      <rPr>
        <sz val="10.5"/>
        <color indexed="8"/>
        <rFont val="宋体"/>
        <charset val="134"/>
      </rPr>
      <t>转换器的成本。</t>
    </r>
  </si>
  <si>
    <r>
      <rPr>
        <b/>
        <sz val="12"/>
        <color theme="1"/>
        <rFont val="Calibri"/>
        <charset val="134"/>
      </rPr>
      <t>2.5.5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驱动系统激活提示音（</t>
    </r>
    <r>
      <rPr>
        <b/>
        <sz val="12"/>
        <color indexed="8"/>
        <rFont val="Calibri"/>
        <charset val="134"/>
      </rPr>
      <t>TSAS</t>
    </r>
    <r>
      <rPr>
        <b/>
        <sz val="12"/>
        <color indexed="8"/>
        <rFont val="宋体"/>
        <charset val="134"/>
      </rPr>
      <t>）—蜂鸣器</t>
    </r>
  </si>
  <si>
    <r>
      <rPr>
        <sz val="10.5"/>
        <color indexed="8"/>
        <rFont val="宋体"/>
        <charset val="134"/>
      </rPr>
      <t>驱动系统激活提示音见</t>
    </r>
    <r>
      <rPr>
        <sz val="10.5"/>
        <color indexed="8"/>
        <rFont val="Times New Roman"/>
        <charset val="134"/>
      </rPr>
      <t>FSEC</t>
    </r>
    <r>
      <rPr>
        <sz val="10.5"/>
        <color indexed="8"/>
        <rFont val="宋体"/>
        <charset val="134"/>
      </rPr>
      <t>规则第</t>
    </r>
    <r>
      <rPr>
        <sz val="10.5"/>
        <color indexed="8"/>
        <rFont val="Times New Roman"/>
        <charset val="134"/>
      </rPr>
      <t>2.18</t>
    </r>
    <r>
      <rPr>
        <sz val="10.5"/>
        <color indexed="8"/>
        <rFont val="宋体"/>
        <charset val="134"/>
      </rPr>
      <t>条。如果使用了压电式蜂鸣器类似装置，就要遵守此条规则。</t>
    </r>
  </si>
  <si>
    <r>
      <rPr>
        <b/>
        <sz val="12"/>
        <color theme="1"/>
        <rFont val="Calibri"/>
        <charset val="134"/>
      </rPr>
      <t>2.5.6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驱动系统激活提示音（</t>
    </r>
    <r>
      <rPr>
        <b/>
        <sz val="12"/>
        <color indexed="8"/>
        <rFont val="Calibri"/>
        <charset val="134"/>
      </rPr>
      <t>TSAS</t>
    </r>
    <r>
      <rPr>
        <b/>
        <sz val="12"/>
        <color indexed="8"/>
        <rFont val="宋体"/>
        <charset val="134"/>
      </rPr>
      <t>）—旋律</t>
    </r>
  </si>
  <si>
    <r>
      <rPr>
        <sz val="10.5"/>
        <color theme="1"/>
        <rFont val="宋体"/>
        <charset val="134"/>
      </rPr>
      <t>驱动系统激活提示音见</t>
    </r>
    <r>
      <rPr>
        <sz val="10.5"/>
        <color indexed="8"/>
        <rFont val="Times New Roman"/>
        <charset val="134"/>
      </rPr>
      <t>FSEC</t>
    </r>
    <r>
      <rPr>
        <sz val="10.5"/>
        <color indexed="8"/>
        <rFont val="宋体"/>
        <charset val="134"/>
      </rPr>
      <t>规则第</t>
    </r>
    <r>
      <rPr>
        <sz val="10.5"/>
        <color indexed="8"/>
        <rFont val="Times New Roman"/>
        <charset val="134"/>
      </rPr>
      <t>7.18</t>
    </r>
    <r>
      <rPr>
        <sz val="10.5"/>
        <color indexed="8"/>
        <rFont val="宋体"/>
        <charset val="134"/>
      </rPr>
      <t>条。如果使用扬声器播放旋律或声音片段，则须遵守此条规则。</t>
    </r>
  </si>
  <si>
    <r>
      <rPr>
        <b/>
        <sz val="12"/>
        <color theme="1"/>
        <rFont val="Calibri"/>
        <charset val="134"/>
      </rPr>
      <t>2.5.7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 DCDC</t>
    </r>
    <r>
      <rPr>
        <b/>
        <sz val="12"/>
        <color indexed="8"/>
        <rFont val="宋体"/>
        <charset val="134"/>
      </rPr>
      <t>电源（</t>
    </r>
    <r>
      <rPr>
        <b/>
        <sz val="12"/>
        <color indexed="8"/>
        <rFont val="Calibri"/>
        <charset val="134"/>
      </rPr>
      <t>&gt;1A</t>
    </r>
    <r>
      <rPr>
        <b/>
        <sz val="12"/>
        <color indexed="8"/>
        <rFont val="宋体"/>
        <charset val="134"/>
      </rPr>
      <t>）—高压转低压</t>
    </r>
  </si>
  <si>
    <r>
      <rPr>
        <sz val="10.5"/>
        <color theme="1"/>
        <rFont val="宋体"/>
        <charset val="134"/>
      </rPr>
      <t>用于从驱动系统高压产生低压的</t>
    </r>
    <r>
      <rPr>
        <sz val="10.5"/>
        <color indexed="8"/>
        <rFont val="Times New Roman"/>
        <charset val="134"/>
      </rPr>
      <t>DC/DC</t>
    </r>
    <r>
      <rPr>
        <sz val="10.5"/>
        <color indexed="8"/>
        <rFont val="宋体"/>
        <charset val="134"/>
      </rPr>
      <t>开关型电压转换器。</t>
    </r>
  </si>
  <si>
    <r>
      <rPr>
        <b/>
        <sz val="12"/>
        <color theme="1"/>
        <rFont val="Calibri"/>
        <charset val="134"/>
      </rPr>
      <t>2.5.8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 DCDC</t>
    </r>
    <r>
      <rPr>
        <b/>
        <sz val="12"/>
        <color indexed="8"/>
        <rFont val="宋体"/>
        <charset val="134"/>
      </rPr>
      <t>电源—低压转低压</t>
    </r>
  </si>
  <si>
    <r>
      <rPr>
        <sz val="10.5"/>
        <color theme="1"/>
        <rFont val="宋体"/>
        <charset val="134"/>
      </rPr>
      <t>用于从另一个低压源产生大功率低压源的</t>
    </r>
    <r>
      <rPr>
        <sz val="10.5"/>
        <color indexed="8"/>
        <rFont val="Times New Roman"/>
        <charset val="134"/>
      </rPr>
      <t>DC/DC</t>
    </r>
    <r>
      <rPr>
        <sz val="10.5"/>
        <color indexed="8"/>
        <rFont val="宋体"/>
        <charset val="134"/>
      </rPr>
      <t>开关型电压转换器，例如用于从</t>
    </r>
    <r>
      <rPr>
        <sz val="10.5"/>
        <color indexed="8"/>
        <rFont val="Times New Roman"/>
        <charset val="134"/>
      </rPr>
      <t>12V</t>
    </r>
    <r>
      <rPr>
        <sz val="10.5"/>
        <color indexed="8"/>
        <rFont val="宋体"/>
        <charset val="134"/>
      </rPr>
      <t>的电压源转换到</t>
    </r>
    <r>
      <rPr>
        <sz val="10.5"/>
        <color indexed="8"/>
        <rFont val="Times New Roman"/>
        <charset val="134"/>
      </rPr>
      <t>24V</t>
    </r>
    <r>
      <rPr>
        <sz val="10.5"/>
        <color indexed="8"/>
        <rFont val="宋体"/>
        <charset val="134"/>
      </rPr>
      <t>或</t>
    </r>
    <r>
      <rPr>
        <sz val="10.5"/>
        <color indexed="8"/>
        <rFont val="Times New Roman"/>
        <charset val="134"/>
      </rPr>
      <t>48V</t>
    </r>
    <r>
      <rPr>
        <sz val="10.5"/>
        <color indexed="8"/>
        <rFont val="宋体"/>
        <charset val="134"/>
      </rPr>
      <t>的控制系统电压的转换器。</t>
    </r>
    <r>
      <rPr>
        <sz val="10.5"/>
        <rFont val="宋体"/>
        <charset val="134"/>
      </rPr>
      <t>低功率传感器电源不需要转换器</t>
    </r>
    <r>
      <rPr>
        <sz val="10.5"/>
        <color indexed="8"/>
        <rFont val="宋体"/>
        <charset val="134"/>
      </rPr>
      <t>。</t>
    </r>
  </si>
  <si>
    <r>
      <rPr>
        <b/>
        <sz val="12"/>
        <color theme="1"/>
        <rFont val="Calibri"/>
        <charset val="134"/>
      </rPr>
      <t>2.5.9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高压电池充电器</t>
    </r>
  </si>
  <si>
    <r>
      <rPr>
        <sz val="10.5"/>
        <color theme="1"/>
        <rFont val="宋体"/>
        <charset val="134"/>
      </rPr>
      <t>用于安装在车上的高压电池的充电器。成本按每</t>
    </r>
    <r>
      <rPr>
        <sz val="10.5"/>
        <color indexed="8"/>
        <rFont val="Times New Roman"/>
        <charset val="134"/>
      </rPr>
      <t>kW</t>
    </r>
    <r>
      <rPr>
        <sz val="10.5"/>
        <color indexed="8"/>
        <rFont val="宋体"/>
        <charset val="134"/>
      </rPr>
      <t>额定充电功率计算。</t>
    </r>
  </si>
  <si>
    <r>
      <rPr>
        <b/>
        <sz val="12"/>
        <color theme="1"/>
        <rFont val="Calibri"/>
        <charset val="134"/>
      </rPr>
      <t>2.5.10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交流电机控制器</t>
    </r>
  </si>
  <si>
    <r>
      <rPr>
        <sz val="10.5"/>
        <color theme="1"/>
        <rFont val="宋体"/>
        <charset val="134"/>
      </rPr>
      <t>用于交流驱动电机的逆变器。每个交流电机都需要一个逆变器。包括低电容高压电容器的成本。成本按每</t>
    </r>
    <r>
      <rPr>
        <sz val="10.5"/>
        <color indexed="8"/>
        <rFont val="Times New Roman"/>
        <charset val="134"/>
      </rPr>
      <t>kW</t>
    </r>
    <r>
      <rPr>
        <sz val="10.5"/>
        <color indexed="8"/>
        <rFont val="宋体"/>
        <charset val="134"/>
      </rPr>
      <t>持续功率计算，如果这一数字不可得，就用峰值功率乘以</t>
    </r>
    <r>
      <rPr>
        <sz val="10.5"/>
        <color indexed="8"/>
        <rFont val="Times New Roman"/>
        <charset val="134"/>
      </rPr>
      <t>0.5</t>
    </r>
    <r>
      <rPr>
        <sz val="10.5"/>
        <color indexed="8"/>
        <rFont val="宋体"/>
        <charset val="134"/>
      </rPr>
      <t>计算。</t>
    </r>
  </si>
  <si>
    <r>
      <rPr>
        <b/>
        <sz val="12"/>
        <color theme="1"/>
        <rFont val="Calibri"/>
        <charset val="134"/>
      </rPr>
      <t>2.5.11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直流电机控制器</t>
    </r>
  </si>
  <si>
    <r>
      <rPr>
        <sz val="10.5"/>
        <color theme="1"/>
        <rFont val="宋体"/>
        <charset val="134"/>
      </rPr>
      <t>用于直流驱动电机的控制器。每个独立可控的直流电机都需要一个电机控制器。包括低电容高压电容器的成本。成本按每</t>
    </r>
    <r>
      <rPr>
        <sz val="10.5"/>
        <color indexed="8"/>
        <rFont val="Times New Roman"/>
        <charset val="134"/>
      </rPr>
      <t>kW</t>
    </r>
    <r>
      <rPr>
        <sz val="10.5"/>
        <color indexed="8"/>
        <rFont val="宋体"/>
        <charset val="134"/>
      </rPr>
      <t>持续功率计算，如果这一数字不可得，就用峰值功率乘以</t>
    </r>
    <r>
      <rPr>
        <sz val="10.5"/>
        <color indexed="8"/>
        <rFont val="Times New Roman"/>
        <charset val="134"/>
      </rPr>
      <t>0.5</t>
    </r>
    <r>
      <rPr>
        <sz val="10.5"/>
        <color indexed="8"/>
        <rFont val="宋体"/>
        <charset val="134"/>
      </rPr>
      <t>计算。</t>
    </r>
  </si>
  <si>
    <r>
      <rPr>
        <b/>
        <sz val="12"/>
        <color theme="1"/>
        <rFont val="Calibri"/>
        <charset val="134"/>
      </rPr>
      <t>2.5.12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高压绝缘继电器</t>
    </r>
  </si>
  <si>
    <t>高压绝缘继电器，不包括用于控制其开关的电子器件的成本。</t>
  </si>
  <si>
    <r>
      <rPr>
        <b/>
        <sz val="12"/>
        <color theme="1"/>
        <rFont val="Calibri"/>
        <charset val="134"/>
      </rPr>
      <t>2.5.13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高压预充电</t>
    </r>
  </si>
  <si>
    <t>高压预充电电路，包括低功耗高压继电器、功率电阻和线路。如果车上有多个预充电电路（例如多个电池箱），两者的数量要匹配。</t>
  </si>
  <si>
    <r>
      <rPr>
        <b/>
        <sz val="12"/>
        <color theme="1"/>
        <rFont val="Calibri"/>
        <charset val="134"/>
      </rPr>
      <t>2.5.14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</t>
    </r>
    <r>
      <rPr>
        <b/>
        <sz val="12"/>
        <color indexed="8"/>
        <rFont val="宋体"/>
        <charset val="134"/>
      </rPr>
      <t>高压壳体</t>
    </r>
  </si>
  <si>
    <t>每个内部有高压部件的底盘控制模块都要满足这一条款。这要为在这些模块上绝缘、屏蔽等所花的较高成本作调整。这包括安装到盒子上的线接头。注意：底盘控制模块的成本不包括模块外的高压连线，这要像连线（如接线耳片）一样单独计算成本。</t>
  </si>
  <si>
    <r>
      <rPr>
        <b/>
        <sz val="12"/>
        <color theme="1"/>
        <rFont val="Calibri"/>
        <charset val="134"/>
      </rPr>
      <t>2.5.15</t>
    </r>
    <r>
      <rPr>
        <b/>
        <sz val="12"/>
        <color indexed="8"/>
        <rFont val="宋体"/>
        <charset val="134"/>
      </rPr>
      <t>底盘控制模块</t>
    </r>
    <r>
      <rPr>
        <b/>
        <sz val="12"/>
        <color indexed="8"/>
        <rFont val="Calibri"/>
        <charset val="134"/>
      </rPr>
      <t>, + HC-HV</t>
    </r>
    <r>
      <rPr>
        <b/>
        <sz val="12"/>
        <color indexed="8"/>
        <rFont val="宋体"/>
        <charset val="134"/>
      </rPr>
      <t>熔断器（包括外壳）</t>
    </r>
  </si>
  <si>
    <t>高压熔断器组件，包括保险丝、保险丝支架、盖子、接线端子。</t>
  </si>
  <si>
    <r>
      <rPr>
        <b/>
        <sz val="14"/>
        <color theme="1"/>
        <rFont val="Cambria"/>
        <charset val="134"/>
      </rPr>
      <t>2.6</t>
    </r>
    <r>
      <rPr>
        <b/>
        <sz val="14"/>
        <color indexed="8"/>
        <rFont val="宋体"/>
        <charset val="134"/>
      </rPr>
      <t>电池，驱动系统锂离子电池</t>
    </r>
  </si>
  <si>
    <r>
      <rPr>
        <sz val="10.5"/>
        <color theme="1"/>
        <rFont val="宋体"/>
        <charset val="134"/>
      </rPr>
      <t>驱动系统电池。成本按每</t>
    </r>
    <r>
      <rPr>
        <sz val="10.5"/>
        <color indexed="8"/>
        <rFont val="Times New Roman"/>
        <charset val="134"/>
      </rPr>
      <t>kWh</t>
    </r>
    <r>
      <rPr>
        <sz val="10.5"/>
        <color indexed="8"/>
        <rFont val="宋体"/>
        <charset val="134"/>
      </rPr>
      <t>计算，包含</t>
    </r>
    <r>
      <rPr>
        <sz val="10.5"/>
        <color indexed="8"/>
        <rFont val="Times New Roman"/>
        <charset val="134"/>
      </rPr>
      <t>PCB</t>
    </r>
    <r>
      <rPr>
        <sz val="10.5"/>
        <color indexed="8"/>
        <rFont val="宋体"/>
        <charset val="134"/>
      </rPr>
      <t>板</t>
    </r>
    <r>
      <rPr>
        <sz val="10.5"/>
        <color indexed="8"/>
        <rFont val="宋体"/>
        <charset val="134"/>
      </rPr>
      <t>或任何用于将单体电池在电气上连成电池包的物品。注意：电池箱体、电流载体等要单独计算成本。</t>
    </r>
  </si>
  <si>
    <r>
      <rPr>
        <b/>
        <sz val="14"/>
        <color theme="1"/>
        <rFont val="Cambria"/>
        <charset val="134"/>
      </rPr>
      <t>2.7</t>
    </r>
    <r>
      <rPr>
        <b/>
        <sz val="14"/>
        <color indexed="8"/>
        <rFont val="宋体"/>
        <charset val="134"/>
      </rPr>
      <t>电机，交流驱动电机</t>
    </r>
  </si>
  <si>
    <r>
      <rPr>
        <sz val="10.5"/>
        <color theme="1"/>
        <rFont val="宋体"/>
        <charset val="134"/>
      </rPr>
      <t>成本按每</t>
    </r>
    <r>
      <rPr>
        <sz val="10.5"/>
        <color indexed="8"/>
        <rFont val="Times New Roman"/>
        <charset val="134"/>
      </rPr>
      <t>kW</t>
    </r>
    <r>
      <rPr>
        <sz val="10.5"/>
        <color indexed="8"/>
        <rFont val="宋体"/>
        <charset val="134"/>
      </rPr>
      <t>持续功率计算。如果这一数字不可得，就用峰值功率乘以</t>
    </r>
    <r>
      <rPr>
        <sz val="10.5"/>
        <color indexed="8"/>
        <rFont val="Times New Roman"/>
        <charset val="134"/>
      </rPr>
      <t>0.5</t>
    </r>
    <r>
      <rPr>
        <sz val="10.5"/>
        <color indexed="8"/>
        <rFont val="宋体"/>
        <charset val="134"/>
      </rPr>
      <t>计算。</t>
    </r>
  </si>
  <si>
    <r>
      <rPr>
        <b/>
        <sz val="14"/>
        <color theme="1"/>
        <rFont val="Cambria"/>
        <charset val="134"/>
      </rPr>
      <t>2.8</t>
    </r>
    <r>
      <rPr>
        <b/>
        <sz val="14"/>
        <color indexed="8"/>
        <rFont val="宋体"/>
        <charset val="134"/>
      </rPr>
      <t>电机，直流驱动电机</t>
    </r>
  </si>
  <si>
    <r>
      <rPr>
        <b/>
        <sz val="14"/>
        <color theme="1"/>
        <rFont val="Cambria"/>
        <charset val="134"/>
      </rPr>
      <t>2.9</t>
    </r>
    <r>
      <rPr>
        <b/>
        <sz val="14"/>
        <color indexed="8"/>
        <rFont val="宋体"/>
        <charset val="134"/>
      </rPr>
      <t>高压连线（</t>
    </r>
    <r>
      <rPr>
        <b/>
        <sz val="14"/>
        <color indexed="8"/>
        <rFont val="Cambria"/>
        <charset val="134"/>
      </rPr>
      <t>&gt;12mm</t>
    </r>
    <r>
      <rPr>
        <b/>
        <vertAlign val="superscript"/>
        <sz val="14"/>
        <color indexed="8"/>
        <rFont val="Cambria"/>
        <charset val="134"/>
      </rPr>
      <t>2</t>
    </r>
    <r>
      <rPr>
        <b/>
        <sz val="14"/>
        <color indexed="8"/>
        <rFont val="宋体"/>
        <charset val="134"/>
      </rPr>
      <t>）</t>
    </r>
  </si>
  <si>
    <r>
      <rPr>
        <sz val="10.5"/>
        <color theme="1"/>
        <rFont val="宋体"/>
        <charset val="134"/>
      </rPr>
      <t>任何类型（非屏蔽、实芯、绞线等）的高压连线。成本按每</t>
    </r>
    <r>
      <rPr>
        <sz val="10.5"/>
        <color indexed="8"/>
        <rFont val="Times New Roman"/>
        <charset val="134"/>
      </rPr>
      <t>mm</t>
    </r>
    <r>
      <rPr>
        <vertAlign val="superscript"/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导电截面积和导线米长计算。</t>
    </r>
  </si>
  <si>
    <r>
      <rPr>
        <b/>
        <sz val="14"/>
        <color theme="1"/>
        <rFont val="Cambria"/>
        <charset val="134"/>
      </rPr>
      <t>2.10</t>
    </r>
    <r>
      <rPr>
        <b/>
        <sz val="14"/>
        <color indexed="8"/>
        <rFont val="宋体"/>
        <charset val="134"/>
      </rPr>
      <t>导线管总成，包括</t>
    </r>
    <r>
      <rPr>
        <b/>
        <sz val="14"/>
        <rFont val="宋体"/>
        <charset val="134"/>
      </rPr>
      <t>螺母</t>
    </r>
    <r>
      <rPr>
        <b/>
        <sz val="14"/>
        <color indexed="8"/>
        <rFont val="宋体"/>
        <charset val="134"/>
      </rPr>
      <t>、弯管等</t>
    </r>
  </si>
  <si>
    <r>
      <rPr>
        <sz val="10.5"/>
        <color theme="1"/>
        <rFont val="Times New Roman"/>
        <charset val="134"/>
      </rPr>
      <t>FSEC</t>
    </r>
    <r>
      <rPr>
        <sz val="10.5"/>
        <color indexed="8"/>
        <rFont val="宋体"/>
        <charset val="134"/>
      </rPr>
      <t>规则中要求的任何类型、颜色和直径的高压线路导线管。包括用于连接导线管的小部件，如弯管、</t>
    </r>
    <r>
      <rPr>
        <sz val="10.5"/>
        <rFont val="宋体"/>
        <charset val="134"/>
      </rPr>
      <t>螺母</t>
    </r>
    <r>
      <rPr>
        <sz val="10.5"/>
        <color indexed="8"/>
        <rFont val="宋体"/>
        <charset val="134"/>
      </rPr>
      <t>、塑料接头等。</t>
    </r>
  </si>
  <si>
    <r>
      <rPr>
        <b/>
        <sz val="14"/>
        <color theme="1"/>
        <rFont val="Cambria"/>
        <charset val="134"/>
      </rPr>
      <t>2.11</t>
    </r>
    <r>
      <rPr>
        <b/>
        <sz val="14"/>
        <color indexed="8"/>
        <rFont val="宋体"/>
        <charset val="134"/>
      </rPr>
      <t>连接头</t>
    </r>
    <r>
      <rPr>
        <b/>
        <sz val="14"/>
        <color indexed="8"/>
        <rFont val="Cambria"/>
        <charset val="134"/>
      </rPr>
      <t>, HC-HV</t>
    </r>
  </si>
  <si>
    <r>
      <rPr>
        <sz val="10.5"/>
        <color theme="1"/>
        <rFont val="Times New Roman"/>
        <charset val="134"/>
      </rPr>
      <t>2.9</t>
    </r>
    <r>
      <rPr>
        <sz val="10.5"/>
        <color indexed="8"/>
        <rFont val="宋体"/>
        <charset val="134"/>
      </rPr>
      <t>中描述的任何尺寸和任何类型的用于高压连接的</t>
    </r>
    <r>
      <rPr>
        <sz val="10.5"/>
        <rFont val="宋体"/>
        <charset val="134"/>
      </rPr>
      <t>耳片</t>
    </r>
    <r>
      <rPr>
        <sz val="10.5"/>
        <color indexed="8"/>
        <rFont val="宋体"/>
        <charset val="134"/>
      </rPr>
      <t>式连接头。</t>
    </r>
  </si>
  <si>
    <r>
      <rPr>
        <b/>
        <sz val="14"/>
        <color theme="1"/>
        <rFont val="Cambria"/>
        <charset val="134"/>
      </rPr>
      <t>2.12</t>
    </r>
    <r>
      <rPr>
        <b/>
        <sz val="14"/>
        <color indexed="8"/>
        <rFont val="宋体"/>
        <charset val="134"/>
      </rPr>
      <t>连接头</t>
    </r>
    <r>
      <rPr>
        <b/>
        <sz val="14"/>
        <color indexed="8"/>
        <rFont val="Cambria"/>
        <charset val="134"/>
      </rPr>
      <t xml:space="preserve">, HC-HV </t>
    </r>
    <r>
      <rPr>
        <b/>
        <sz val="14"/>
        <color indexed="8"/>
        <rFont val="宋体"/>
        <charset val="134"/>
      </rPr>
      <t>包括互锁电路</t>
    </r>
  </si>
  <si>
    <r>
      <rPr>
        <sz val="10.5"/>
        <color theme="1"/>
        <rFont val="宋体"/>
        <charset val="134"/>
      </rPr>
      <t>任何类型的绝缘高压连接头，成本按每针（</t>
    </r>
    <r>
      <rPr>
        <sz val="10.5"/>
        <color indexed="8"/>
        <rFont val="Times New Roman"/>
        <charset val="134"/>
      </rPr>
      <t>pin</t>
    </r>
    <r>
      <rPr>
        <sz val="10.5"/>
        <color indexed="8"/>
        <rFont val="宋体"/>
        <charset val="134"/>
      </rPr>
      <t>）计算。包括</t>
    </r>
    <r>
      <rPr>
        <sz val="10.5"/>
        <color indexed="8"/>
        <rFont val="宋体"/>
        <charset val="134"/>
      </rPr>
      <t>互锁电路</t>
    </r>
    <r>
      <rPr>
        <sz val="10.5"/>
        <color indexed="8"/>
        <rFont val="Times New Roman"/>
        <charset val="134"/>
      </rPr>
      <t>/</t>
    </r>
    <r>
      <rPr>
        <sz val="10.5"/>
        <color indexed="8"/>
        <rFont val="宋体"/>
        <charset val="134"/>
      </rPr>
      <t>接地引脚和外壳的成本。</t>
    </r>
  </si>
  <si>
    <r>
      <rPr>
        <b/>
        <sz val="16"/>
        <color theme="1"/>
        <rFont val="Calibri"/>
        <charset val="134"/>
      </rPr>
      <t>3</t>
    </r>
    <r>
      <rPr>
        <b/>
        <sz val="16"/>
        <color indexed="8"/>
        <rFont val="宋体"/>
        <charset val="134"/>
      </rPr>
      <t>电车成本模型示例</t>
    </r>
  </si>
  <si>
    <r>
      <rPr>
        <b/>
        <sz val="14"/>
        <color theme="1"/>
        <rFont val="Cambria"/>
        <charset val="134"/>
      </rPr>
      <t>3.1</t>
    </r>
    <r>
      <rPr>
        <b/>
        <sz val="14"/>
        <color indexed="8"/>
        <rFont val="宋体"/>
        <charset val="134"/>
      </rPr>
      <t>摘要和术语</t>
    </r>
  </si>
  <si>
    <r>
      <rPr>
        <sz val="10.5"/>
        <color theme="1"/>
        <rFont val="宋体"/>
        <charset val="134"/>
      </rPr>
      <t>在此提供一个根据材料价格表计算电车驱动系统成本的简单例子。图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所示为电车的主要布局。注意：此车可能不满足</t>
    </r>
    <r>
      <rPr>
        <sz val="10.5"/>
        <color indexed="8"/>
        <rFont val="Times New Roman"/>
        <charset val="134"/>
      </rPr>
      <t>FSEC</t>
    </r>
    <r>
      <rPr>
        <sz val="10.5"/>
        <color indexed="8"/>
        <rFont val="宋体"/>
        <charset val="134"/>
      </rPr>
      <t>规则！</t>
    </r>
  </si>
  <si>
    <r>
      <rPr>
        <sz val="9"/>
        <color theme="1"/>
        <rFont val="宋体"/>
        <charset val="134"/>
      </rPr>
      <t>图</t>
    </r>
    <r>
      <rPr>
        <sz val="9"/>
        <color indexed="8"/>
        <rFont val="Times New Roman"/>
        <charset val="134"/>
      </rPr>
      <t xml:space="preserve">1 </t>
    </r>
    <r>
      <rPr>
        <sz val="9"/>
        <color indexed="8"/>
        <rFont val="宋体"/>
        <charset val="134"/>
      </rPr>
      <t>简化的</t>
    </r>
    <r>
      <rPr>
        <sz val="9"/>
        <color indexed="8"/>
        <rFont val="Times New Roman"/>
        <charset val="134"/>
      </rPr>
      <t>FSEC</t>
    </r>
    <r>
      <rPr>
        <sz val="9"/>
        <color indexed="8"/>
        <rFont val="宋体"/>
        <charset val="134"/>
      </rPr>
      <t>赛车模型</t>
    </r>
  </si>
  <si>
    <r>
      <rPr>
        <sz val="10.5"/>
        <color theme="1"/>
        <rFont val="Times New Roman"/>
        <charset val="134"/>
      </rPr>
      <t>BAT</t>
    </r>
    <r>
      <rPr>
        <sz val="10.5"/>
        <color indexed="8"/>
        <rFont val="宋体"/>
        <charset val="134"/>
      </rPr>
      <t>—驱动系统电池</t>
    </r>
    <r>
      <rPr>
        <sz val="10.5"/>
        <color indexed="8"/>
        <rFont val="Times New Roman"/>
        <charset val="134"/>
      </rPr>
      <t xml:space="preserve">                                                             M—</t>
    </r>
    <r>
      <rPr>
        <sz val="10.5"/>
        <color indexed="8"/>
        <rFont val="宋体"/>
        <charset val="134"/>
      </rPr>
      <t>驱动电机</t>
    </r>
  </si>
  <si>
    <r>
      <rPr>
        <sz val="10.5"/>
        <color theme="1"/>
        <rFont val="Times New Roman"/>
        <charset val="134"/>
      </rPr>
      <t>BMS</t>
    </r>
    <r>
      <rPr>
        <sz val="10.5"/>
        <color indexed="8"/>
        <rFont val="宋体"/>
        <charset val="134"/>
      </rPr>
      <t>—电池管理系统</t>
    </r>
    <r>
      <rPr>
        <sz val="10.5"/>
        <color indexed="8"/>
        <rFont val="Times New Roman"/>
        <charset val="134"/>
      </rPr>
      <t xml:space="preserve">                                                             MC—</t>
    </r>
    <r>
      <rPr>
        <sz val="10.5"/>
        <color indexed="8"/>
        <rFont val="宋体"/>
        <charset val="134"/>
      </rPr>
      <t>电机控制器</t>
    </r>
  </si>
  <si>
    <r>
      <rPr>
        <sz val="10.5"/>
        <color theme="1"/>
        <rFont val="Times New Roman"/>
        <charset val="134"/>
      </rPr>
      <t>ECU</t>
    </r>
    <r>
      <rPr>
        <sz val="10.5"/>
        <color indexed="8"/>
        <rFont val="宋体"/>
        <charset val="134"/>
      </rPr>
      <t>—电子控制单元</t>
    </r>
    <r>
      <rPr>
        <sz val="10.5"/>
        <color indexed="8"/>
        <rFont val="Times New Roman"/>
        <charset val="134"/>
      </rPr>
      <t xml:space="preserve">                                                             PDU—</t>
    </r>
    <r>
      <rPr>
        <sz val="10.5"/>
        <color indexed="8"/>
        <rFont val="宋体"/>
        <charset val="134"/>
      </rPr>
      <t>配电单元</t>
    </r>
  </si>
  <si>
    <r>
      <rPr>
        <sz val="10.5"/>
        <color theme="1"/>
        <rFont val="Times New Roman"/>
        <charset val="134"/>
      </rPr>
      <t>HV</t>
    </r>
    <r>
      <rPr>
        <sz val="10.5"/>
        <color indexed="8"/>
        <rFont val="宋体"/>
        <charset val="134"/>
      </rPr>
      <t>—高压（连线等）</t>
    </r>
    <r>
      <rPr>
        <sz val="10.5"/>
        <color indexed="8"/>
        <rFont val="Times New Roman"/>
        <charset val="134"/>
      </rPr>
      <t xml:space="preserve">                                                            TSAL—</t>
    </r>
    <r>
      <rPr>
        <sz val="10.5"/>
        <color indexed="8"/>
        <rFont val="宋体"/>
        <charset val="134"/>
      </rPr>
      <t>驱动系统激活指示灯</t>
    </r>
  </si>
  <si>
    <r>
      <rPr>
        <sz val="10.5"/>
        <color theme="1"/>
        <rFont val="Times New Roman"/>
        <charset val="134"/>
      </rPr>
      <t>IMD</t>
    </r>
    <r>
      <rPr>
        <sz val="10.5"/>
        <color indexed="8"/>
        <rFont val="宋体"/>
        <charset val="134"/>
      </rPr>
      <t>—绝缘监测装置</t>
    </r>
    <r>
      <rPr>
        <sz val="10.5"/>
        <color indexed="8"/>
        <rFont val="Times New Roman"/>
        <charset val="134"/>
      </rPr>
      <t xml:space="preserve">                                                              TSAS—</t>
    </r>
    <r>
      <rPr>
        <sz val="10.5"/>
        <color indexed="8"/>
        <rFont val="宋体"/>
        <charset val="134"/>
      </rPr>
      <t>驱动系统激活提示音</t>
    </r>
  </si>
  <si>
    <r>
      <rPr>
        <sz val="10.5"/>
        <color theme="1"/>
        <rFont val="Times New Roman"/>
        <charset val="134"/>
      </rPr>
      <t>LV-BAT</t>
    </r>
    <r>
      <rPr>
        <sz val="10.5"/>
        <color indexed="8"/>
        <rFont val="宋体"/>
        <charset val="134"/>
      </rPr>
      <t>—低压电池</t>
    </r>
  </si>
  <si>
    <r>
      <rPr>
        <b/>
        <sz val="14"/>
        <color theme="1"/>
        <rFont val="Cambria"/>
        <charset val="134"/>
      </rPr>
      <t>3.2</t>
    </r>
    <r>
      <rPr>
        <b/>
        <sz val="14"/>
        <color indexed="8"/>
        <rFont val="宋体"/>
        <charset val="134"/>
      </rPr>
      <t>电池</t>
    </r>
  </si>
  <si>
    <r>
      <rPr>
        <sz val="10.5"/>
        <color theme="1"/>
        <rFont val="宋体"/>
        <charset val="134"/>
      </rPr>
      <t>该车的电池由</t>
    </r>
    <r>
      <rPr>
        <sz val="10.5"/>
        <color indexed="8"/>
        <rFont val="Times New Roman"/>
        <charset val="134"/>
      </rPr>
      <t>72</t>
    </r>
    <r>
      <rPr>
        <sz val="10.5"/>
        <color indexed="8"/>
        <rFont val="宋体"/>
        <charset val="134"/>
      </rPr>
      <t>块</t>
    </r>
    <r>
      <rPr>
        <sz val="10.5"/>
        <color indexed="8"/>
        <rFont val="Times New Roman"/>
        <charset val="134"/>
      </rPr>
      <t>45Ah</t>
    </r>
    <r>
      <rPr>
        <sz val="10.5"/>
        <color indexed="8"/>
        <rFont val="宋体"/>
        <charset val="134"/>
      </rPr>
      <t>的锂离子电池串联而成，电池分装在</t>
    </r>
    <r>
      <rPr>
        <sz val="10.5"/>
        <color indexed="8"/>
        <rFont val="Times New Roman"/>
        <charset val="134"/>
      </rPr>
      <t>6</t>
    </r>
    <r>
      <rPr>
        <sz val="10.5"/>
        <color indexed="8"/>
        <rFont val="宋体"/>
        <charset val="134"/>
      </rPr>
      <t>个电池箱里。电池的总能量是</t>
    </r>
    <r>
      <rPr>
        <sz val="10.5"/>
        <color indexed="8"/>
        <rFont val="Times New Roman"/>
        <charset val="134"/>
      </rPr>
      <t>6*12*45Ah*3.7V=11.988kWh</t>
    </r>
    <r>
      <rPr>
        <sz val="10.5"/>
        <color indexed="8"/>
        <rFont val="宋体"/>
        <charset val="134"/>
      </rPr>
      <t>，这将花费</t>
    </r>
    <r>
      <rPr>
        <sz val="10.5"/>
        <color indexed="8"/>
        <rFont val="Times New Roman"/>
        <charset val="134"/>
      </rPr>
      <t>11.988kWh*$600/kWh=$7192.8</t>
    </r>
    <r>
      <rPr>
        <sz val="10.5"/>
        <color indexed="8"/>
        <rFont val="宋体"/>
        <charset val="134"/>
      </rPr>
      <t>。</t>
    </r>
  </si>
  <si>
    <r>
      <rPr>
        <b/>
        <sz val="14"/>
        <color theme="1"/>
        <rFont val="Cambria"/>
        <charset val="134"/>
      </rPr>
      <t>3.3</t>
    </r>
    <r>
      <rPr>
        <b/>
        <sz val="14"/>
        <color indexed="8"/>
        <rFont val="宋体"/>
        <charset val="134"/>
      </rPr>
      <t>电池管理</t>
    </r>
  </si>
  <si>
    <r>
      <rPr>
        <sz val="10.5"/>
        <color theme="1"/>
        <rFont val="宋体"/>
        <charset val="134"/>
      </rPr>
      <t>每个电池箱中都有一个</t>
    </r>
    <r>
      <rPr>
        <sz val="10.5"/>
        <color indexed="8"/>
        <rFont val="Times New Roman"/>
        <charset val="134"/>
      </rPr>
      <t>BMS</t>
    </r>
    <r>
      <rPr>
        <sz val="10.5"/>
        <color indexed="8"/>
        <rFont val="宋体"/>
        <charset val="134"/>
      </rPr>
      <t>板监测</t>
    </r>
    <r>
      <rPr>
        <sz val="10.5"/>
        <color indexed="8"/>
        <rFont val="Times New Roman"/>
        <charset val="134"/>
      </rPr>
      <t>12</t>
    </r>
    <r>
      <rPr>
        <sz val="10.5"/>
        <color indexed="8"/>
        <rFont val="宋体"/>
        <charset val="134"/>
      </rPr>
      <t>块电池，因此有</t>
    </r>
    <r>
      <rPr>
        <sz val="10.5"/>
        <color indexed="8"/>
        <rFont val="Times New Roman"/>
        <charset val="134"/>
      </rPr>
      <t>12</t>
    </r>
    <r>
      <rPr>
        <sz val="10.5"/>
        <color indexed="8"/>
        <rFont val="宋体"/>
        <charset val="134"/>
      </rPr>
      <t>个通道（</t>
    </r>
    <r>
      <rPr>
        <sz val="10.5"/>
        <color indexed="8"/>
        <rFont val="Times New Roman"/>
        <charset val="134"/>
      </rPr>
      <t>channel</t>
    </r>
    <r>
      <rPr>
        <sz val="10.5"/>
        <color indexed="8"/>
        <rFont val="宋体"/>
        <charset val="134"/>
      </rPr>
      <t>）。在成本报告里：</t>
    </r>
  </si>
  <si>
    <r>
      <rPr>
        <sz val="10.5"/>
        <color theme="1"/>
        <rFont val="Times New Roman"/>
        <charset val="134"/>
      </rPr>
      <t>6*</t>
    </r>
    <r>
      <rPr>
        <sz val="10.5"/>
        <color indexed="8"/>
        <rFont val="宋体"/>
        <charset val="134"/>
      </rPr>
      <t>底盘控制模块，</t>
    </r>
    <r>
      <rPr>
        <sz val="10.5"/>
        <rFont val="宋体"/>
        <charset val="134"/>
      </rPr>
      <t>基线</t>
    </r>
    <r>
      <rPr>
        <sz val="10.5"/>
        <color indexed="8"/>
        <rFont val="宋体"/>
        <charset val="134"/>
      </rPr>
      <t>包裹</t>
    </r>
    <r>
      <rPr>
        <sz val="10.5"/>
        <color indexed="8"/>
        <rFont val="Times New Roman"/>
        <charset val="134"/>
      </rPr>
      <t>=6*$25=$150</t>
    </r>
  </si>
  <si>
    <r>
      <rPr>
        <sz val="10.5"/>
        <color theme="1"/>
        <rFont val="Times New Roman"/>
        <charset val="134"/>
      </rPr>
      <t>6*</t>
    </r>
    <r>
      <rPr>
        <sz val="10.5"/>
        <color indexed="8"/>
        <rFont val="宋体"/>
        <charset val="134"/>
      </rPr>
      <t>底盘控制模块，电池管理系统（</t>
    </r>
    <r>
      <rPr>
        <sz val="10.5"/>
        <color indexed="8"/>
        <rFont val="Times New Roman"/>
        <charset val="134"/>
      </rPr>
      <t>12 channels</t>
    </r>
    <r>
      <rPr>
        <sz val="10.5"/>
        <color indexed="8"/>
        <rFont val="宋体"/>
        <charset val="134"/>
      </rPr>
      <t>）</t>
    </r>
    <r>
      <rPr>
        <sz val="10.5"/>
        <color indexed="8"/>
        <rFont val="Times New Roman"/>
        <charset val="134"/>
      </rPr>
      <t>=6*12*$20=$1440</t>
    </r>
  </si>
  <si>
    <t>3.4ECU</t>
  </si>
  <si>
    <r>
      <rPr>
        <sz val="10.5"/>
        <color theme="1"/>
        <rFont val="宋体"/>
        <charset val="134"/>
      </rPr>
      <t>该车使用符合快速原型系统的</t>
    </r>
    <r>
      <rPr>
        <sz val="10.5"/>
        <color indexed="8"/>
        <rFont val="Times New Roman"/>
        <charset val="134"/>
      </rPr>
      <t>dSpace MicroAutoBox</t>
    </r>
    <r>
      <rPr>
        <sz val="10.5"/>
        <color indexed="8"/>
        <rFont val="宋体"/>
        <charset val="134"/>
      </rPr>
      <t>作为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，因此花费</t>
    </r>
    <r>
      <rPr>
        <sz val="10.5"/>
        <color indexed="8"/>
        <rFont val="Times New Roman"/>
        <charset val="134"/>
      </rPr>
      <t>$5000</t>
    </r>
    <r>
      <rPr>
        <sz val="10.5"/>
        <color indexed="8"/>
        <rFont val="宋体"/>
        <charset val="134"/>
      </rPr>
      <t>。</t>
    </r>
  </si>
  <si>
    <r>
      <rPr>
        <b/>
        <sz val="14"/>
        <color theme="1"/>
        <rFont val="Cambria"/>
        <charset val="134"/>
      </rPr>
      <t>3.5IMD</t>
    </r>
    <r>
      <rPr>
        <b/>
        <sz val="14"/>
        <color indexed="8"/>
        <rFont val="宋体"/>
        <charset val="134"/>
      </rPr>
      <t>和</t>
    </r>
    <r>
      <rPr>
        <b/>
        <sz val="14"/>
        <color indexed="8"/>
        <rFont val="Cambria"/>
        <charset val="134"/>
      </rPr>
      <t>TSAL/TSAS</t>
    </r>
  </si>
  <si>
    <r>
      <rPr>
        <sz val="10.5"/>
        <color theme="1"/>
        <rFont val="宋体"/>
        <charset val="134"/>
      </rPr>
      <t>在这个车上，</t>
    </r>
    <r>
      <rPr>
        <sz val="10.5"/>
        <color indexed="8"/>
        <rFont val="Times New Roman"/>
        <charset val="134"/>
      </rPr>
      <t>IMD</t>
    </r>
    <r>
      <rPr>
        <sz val="10.5"/>
        <color indexed="8"/>
        <rFont val="宋体"/>
        <charset val="134"/>
      </rPr>
      <t>和高压继电器、</t>
    </r>
    <r>
      <rPr>
        <sz val="10.5"/>
        <color indexed="8"/>
        <rFont val="Times New Roman"/>
        <charset val="134"/>
      </rPr>
      <t>TSAL/TSAS</t>
    </r>
    <r>
      <rPr>
        <sz val="10.5"/>
        <color indexed="8"/>
        <rFont val="宋体"/>
        <charset val="134"/>
      </rPr>
      <t>驱动器整合在一个装置上。</t>
    </r>
  </si>
  <si>
    <t>在成本报告中，将作如下计算：</t>
  </si>
  <si>
    <r>
      <rPr>
        <sz val="10.5"/>
        <color theme="1"/>
        <rFont val="宋体"/>
        <charset val="134"/>
      </rPr>
      <t>底盘控制模块，</t>
    </r>
    <r>
      <rPr>
        <sz val="10.5"/>
        <rFont val="宋体"/>
        <charset val="134"/>
      </rPr>
      <t>基线</t>
    </r>
    <r>
      <rPr>
        <sz val="10.5"/>
        <color indexed="8"/>
        <rFont val="宋体"/>
        <charset val="134"/>
      </rPr>
      <t>包裹</t>
    </r>
    <r>
      <rPr>
        <sz val="10.5"/>
        <color indexed="8"/>
        <rFont val="Times New Roman"/>
        <charset val="134"/>
      </rPr>
      <t xml:space="preserve">    $25</t>
    </r>
  </si>
  <si>
    <r>
      <rPr>
        <sz val="10.5"/>
        <color theme="1"/>
        <rFont val="宋体"/>
        <charset val="134"/>
      </rPr>
      <t>底盘控制模块，</t>
    </r>
    <r>
      <rPr>
        <sz val="10.5"/>
        <color indexed="8"/>
        <rFont val="Times New Roman"/>
        <charset val="134"/>
      </rPr>
      <t>IMD  $300</t>
    </r>
  </si>
  <si>
    <r>
      <rPr>
        <sz val="10.5"/>
        <color theme="1"/>
        <rFont val="宋体"/>
        <charset val="134"/>
      </rPr>
      <t>底盘控制模块，</t>
    </r>
    <r>
      <rPr>
        <sz val="10.5"/>
        <color indexed="8"/>
        <rFont val="Times New Roman"/>
        <charset val="134"/>
      </rPr>
      <t>PDU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charset val="134"/>
      </rPr>
      <t>4</t>
    </r>
    <r>
      <rPr>
        <sz val="10.5"/>
        <color indexed="8"/>
        <rFont val="宋体"/>
        <charset val="134"/>
      </rPr>
      <t>通道）</t>
    </r>
    <r>
      <rPr>
        <sz val="10.5"/>
        <color indexed="8"/>
        <rFont val="Times New Roman"/>
        <charset val="134"/>
      </rPr>
      <t xml:space="preserve">  4*$7=$28</t>
    </r>
    <r>
      <rPr>
        <sz val="10.5"/>
        <color indexed="8"/>
        <rFont val="宋体"/>
        <charset val="134"/>
      </rPr>
      <t>（继电器用</t>
    </r>
    <r>
      <rPr>
        <sz val="10.5"/>
        <color indexed="8"/>
        <rFont val="Times New Roman"/>
        <charset val="134"/>
      </rPr>
      <t>3</t>
    </r>
    <r>
      <rPr>
        <sz val="10.5"/>
        <color indexed="8"/>
        <rFont val="宋体"/>
        <charset val="134"/>
      </rPr>
      <t>个通道，</t>
    </r>
    <r>
      <rPr>
        <sz val="10.5"/>
        <color indexed="8"/>
        <rFont val="Times New Roman"/>
        <charset val="134"/>
      </rPr>
      <t>TSAL + TSAS 1</t>
    </r>
    <r>
      <rPr>
        <sz val="10.5"/>
        <color indexed="8"/>
        <rFont val="宋体"/>
        <charset val="134"/>
      </rPr>
      <t>个通道）</t>
    </r>
  </si>
  <si>
    <r>
      <rPr>
        <sz val="10.5"/>
        <color theme="1"/>
        <rFont val="宋体"/>
        <charset val="134"/>
      </rPr>
      <t>底盘控制模块，</t>
    </r>
    <r>
      <rPr>
        <sz val="10.5"/>
        <color indexed="8"/>
        <rFont val="Times New Roman"/>
        <charset val="134"/>
      </rPr>
      <t>TSAL  $10</t>
    </r>
  </si>
  <si>
    <r>
      <rPr>
        <sz val="10.5"/>
        <color theme="1"/>
        <rFont val="宋体"/>
        <charset val="134"/>
      </rPr>
      <t>底盘控制模块，</t>
    </r>
    <r>
      <rPr>
        <sz val="10.5"/>
        <color indexed="8"/>
        <rFont val="Times New Roman"/>
        <charset val="134"/>
      </rPr>
      <t>TSAS</t>
    </r>
    <r>
      <rPr>
        <sz val="10.5"/>
        <color indexed="8"/>
        <rFont val="宋体"/>
        <charset val="134"/>
      </rPr>
      <t>—蜂鸣器</t>
    </r>
    <r>
      <rPr>
        <sz val="10.5"/>
        <color indexed="8"/>
        <rFont val="Times New Roman"/>
        <charset val="134"/>
      </rPr>
      <t xml:space="preserve">  $5</t>
    </r>
  </si>
  <si>
    <r>
      <rPr>
        <sz val="10.5"/>
        <color theme="1"/>
        <rFont val="宋体"/>
        <charset val="134"/>
      </rPr>
      <t>底盘控制模块，高压壳体</t>
    </r>
    <r>
      <rPr>
        <sz val="10.5"/>
        <color indexed="8"/>
        <rFont val="Times New Roman"/>
        <charset val="134"/>
      </rPr>
      <t xml:space="preserve">  $25</t>
    </r>
  </si>
  <si>
    <r>
      <rPr>
        <b/>
        <sz val="14"/>
        <color theme="1"/>
        <rFont val="Cambria"/>
        <charset val="134"/>
      </rPr>
      <t>3.6</t>
    </r>
    <r>
      <rPr>
        <b/>
        <sz val="14"/>
        <color indexed="8"/>
        <rFont val="宋体"/>
        <charset val="134"/>
      </rPr>
      <t>电机</t>
    </r>
  </si>
  <si>
    <r>
      <rPr>
        <sz val="10.5"/>
        <color theme="1"/>
        <rFont val="宋体"/>
        <charset val="134"/>
      </rPr>
      <t>该车用两个直流电机，每个电机的额定持续功率均为</t>
    </r>
    <r>
      <rPr>
        <sz val="10.5"/>
        <color indexed="8"/>
        <rFont val="Times New Roman"/>
        <charset val="134"/>
      </rPr>
      <t>20kW</t>
    </r>
    <r>
      <rPr>
        <sz val="10.5"/>
        <color indexed="8"/>
        <rFont val="宋体"/>
        <charset val="134"/>
      </rPr>
      <t>：</t>
    </r>
  </si>
  <si>
    <r>
      <rPr>
        <sz val="10.5"/>
        <color theme="1"/>
        <rFont val="Times New Roman"/>
        <charset val="134"/>
      </rPr>
      <t>2*</t>
    </r>
    <r>
      <rPr>
        <sz val="10.5"/>
        <color indexed="8"/>
        <rFont val="宋体"/>
        <charset val="134"/>
      </rPr>
      <t>电机，直流驱动电机</t>
    </r>
    <r>
      <rPr>
        <sz val="10.5"/>
        <color indexed="8"/>
        <rFont val="Times New Roman"/>
        <charset val="134"/>
      </rPr>
      <t xml:space="preserve">  2*20*$50=$2000</t>
    </r>
  </si>
  <si>
    <r>
      <rPr>
        <b/>
        <sz val="14"/>
        <color theme="1"/>
        <rFont val="Cambria"/>
        <charset val="134"/>
      </rPr>
      <t>3.7</t>
    </r>
    <r>
      <rPr>
        <b/>
        <sz val="14"/>
        <color indexed="8"/>
        <rFont val="宋体"/>
        <charset val="134"/>
      </rPr>
      <t>电机控制器</t>
    </r>
  </si>
  <si>
    <r>
      <rPr>
        <sz val="10.5"/>
        <color theme="1"/>
        <rFont val="宋体"/>
        <charset val="134"/>
      </rPr>
      <t>该车采用了一个双通道的直流功率级，每个通道的额定持续功率为</t>
    </r>
    <r>
      <rPr>
        <sz val="10.5"/>
        <color indexed="8"/>
        <rFont val="Times New Roman"/>
        <charset val="134"/>
      </rPr>
      <t>25kW</t>
    </r>
    <r>
      <rPr>
        <sz val="10.5"/>
        <color indexed="8"/>
        <rFont val="宋体"/>
        <charset val="134"/>
      </rPr>
      <t>：</t>
    </r>
  </si>
  <si>
    <r>
      <rPr>
        <sz val="10.5"/>
        <color theme="1"/>
        <rFont val="Times New Roman"/>
        <charset val="134"/>
      </rPr>
      <t>1*</t>
    </r>
    <r>
      <rPr>
        <sz val="10.5"/>
        <color indexed="8"/>
        <rFont val="宋体"/>
        <charset val="134"/>
      </rPr>
      <t>底盘控制模块，基线包裹</t>
    </r>
    <r>
      <rPr>
        <sz val="10.5"/>
        <color indexed="8"/>
        <rFont val="Times New Roman"/>
        <charset val="134"/>
      </rPr>
      <t xml:space="preserve">  $25</t>
    </r>
  </si>
  <si>
    <r>
      <rPr>
        <sz val="10.5"/>
        <color theme="1"/>
        <rFont val="Times New Roman"/>
        <charset val="134"/>
      </rPr>
      <t>2*</t>
    </r>
    <r>
      <rPr>
        <sz val="10.5"/>
        <color indexed="8"/>
        <rFont val="宋体"/>
        <charset val="134"/>
      </rPr>
      <t>底盘控制模块，直流电机控制器</t>
    </r>
    <r>
      <rPr>
        <sz val="10.5"/>
        <color indexed="8"/>
        <rFont val="Times New Roman"/>
        <charset val="134"/>
      </rPr>
      <t xml:space="preserve">  2*25*$22.5=$1125</t>
    </r>
  </si>
  <si>
    <r>
      <rPr>
        <sz val="10.5"/>
        <color theme="1"/>
        <rFont val="Times New Roman"/>
        <charset val="134"/>
      </rPr>
      <t>1*</t>
    </r>
    <r>
      <rPr>
        <sz val="10.5"/>
        <color indexed="8"/>
        <rFont val="宋体"/>
        <charset val="134"/>
      </rPr>
      <t>底盘控制模块，高压壳体</t>
    </r>
    <r>
      <rPr>
        <sz val="10.5"/>
        <color indexed="8"/>
        <rFont val="Times New Roman"/>
        <charset val="134"/>
      </rPr>
      <t xml:space="preserve">  $25</t>
    </r>
  </si>
  <si>
    <t>3.8PDU</t>
  </si>
  <si>
    <r>
      <rPr>
        <sz val="10.5"/>
        <color theme="1"/>
        <rFont val="Times New Roman"/>
        <charset val="134"/>
      </rPr>
      <t>PDU</t>
    </r>
    <r>
      <rPr>
        <sz val="10.5"/>
        <color indexed="8"/>
        <rFont val="宋体"/>
        <charset val="134"/>
      </rPr>
      <t>是一个独立的装置，起着电子保险丝盒的作用，并为</t>
    </r>
    <r>
      <rPr>
        <sz val="10.5"/>
        <color indexed="8"/>
        <rFont val="Times New Roman"/>
        <charset val="134"/>
      </rPr>
      <t>ECU</t>
    </r>
    <r>
      <rPr>
        <sz val="10.5"/>
        <color indexed="8"/>
        <rFont val="宋体"/>
        <charset val="134"/>
      </rPr>
      <t>及其它四个系统提供能量：</t>
    </r>
  </si>
  <si>
    <r>
      <rPr>
        <sz val="10.5"/>
        <color theme="1"/>
        <rFont val="宋体"/>
        <charset val="134"/>
      </rPr>
      <t>底盘控制模块，基线包裹</t>
    </r>
    <r>
      <rPr>
        <sz val="10.5"/>
        <color indexed="8"/>
        <rFont val="Times New Roman"/>
        <charset val="134"/>
      </rPr>
      <t xml:space="preserve">  $25</t>
    </r>
  </si>
  <si>
    <r>
      <rPr>
        <sz val="10.5"/>
        <color theme="1"/>
        <rFont val="宋体"/>
        <charset val="134"/>
      </rPr>
      <t>底盘控制模块</t>
    </r>
    <r>
      <rPr>
        <sz val="10.5"/>
        <color indexed="8"/>
        <rFont val="Times New Roman"/>
        <charset val="134"/>
      </rPr>
      <t>, PDU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charset val="134"/>
      </rPr>
      <t>5</t>
    </r>
    <r>
      <rPr>
        <sz val="10.5"/>
        <color indexed="8"/>
        <rFont val="宋体"/>
        <charset val="134"/>
      </rPr>
      <t>通道）</t>
    </r>
    <r>
      <rPr>
        <sz val="10.5"/>
        <color indexed="8"/>
        <rFont val="Times New Roman"/>
        <charset val="134"/>
      </rPr>
      <t xml:space="preserve">  5*$7=$35</t>
    </r>
  </si>
  <si>
    <r>
      <rPr>
        <b/>
        <sz val="14"/>
        <color theme="1"/>
        <rFont val="Cambria"/>
        <charset val="134"/>
      </rPr>
      <t>3.9</t>
    </r>
    <r>
      <rPr>
        <b/>
        <sz val="14"/>
        <color indexed="8"/>
        <rFont val="宋体"/>
        <charset val="134"/>
      </rPr>
      <t>低压电池</t>
    </r>
  </si>
  <si>
    <r>
      <rPr>
        <sz val="10.5"/>
        <color theme="1"/>
        <rFont val="宋体"/>
        <charset val="134"/>
      </rPr>
      <t>低压电池是一个低性能的</t>
    </r>
    <r>
      <rPr>
        <sz val="10.5"/>
        <color indexed="8"/>
        <rFont val="Times New Roman"/>
        <charset val="134"/>
      </rPr>
      <t>13.2V</t>
    </r>
    <r>
      <rPr>
        <sz val="10.5"/>
        <color indexed="8"/>
        <rFont val="宋体"/>
        <charset val="134"/>
      </rPr>
      <t>锂离子电池包，重量大约为</t>
    </r>
    <r>
      <rPr>
        <sz val="10.5"/>
        <color indexed="8"/>
        <rFont val="Times New Roman"/>
        <charset val="134"/>
      </rPr>
      <t>1.2kg</t>
    </r>
    <r>
      <rPr>
        <sz val="10.5"/>
        <color indexed="8"/>
        <rFont val="宋体"/>
        <charset val="134"/>
      </rPr>
      <t>：</t>
    </r>
  </si>
  <si>
    <r>
      <rPr>
        <sz val="10.5"/>
        <color theme="1"/>
        <rFont val="宋体"/>
        <charset val="134"/>
      </rPr>
      <t>电池，高级化学物质</t>
    </r>
    <r>
      <rPr>
        <sz val="10.5"/>
        <color indexed="8"/>
        <rFont val="Times New Roman"/>
        <charset val="134"/>
      </rPr>
      <t xml:space="preserve">  1.2kg*$65/kg=$78</t>
    </r>
  </si>
  <si>
    <r>
      <rPr>
        <b/>
        <sz val="14"/>
        <color theme="1"/>
        <rFont val="Cambria"/>
        <charset val="134"/>
      </rPr>
      <t>3.10</t>
    </r>
    <r>
      <rPr>
        <b/>
        <sz val="14"/>
        <color indexed="8"/>
        <rFont val="宋体"/>
        <charset val="134"/>
      </rPr>
      <t>高压连线及系统</t>
    </r>
  </si>
  <si>
    <t>此处未阐明连线方式，标准的布线方式在此处适用。电池箱盛放六个电池包和预充电电路及高压保险丝：</t>
  </si>
  <si>
    <r>
      <rPr>
        <sz val="10.5"/>
        <color theme="1"/>
        <rFont val="宋体"/>
        <charset val="134"/>
      </rPr>
      <t>底盘控制模块，高压熔断器</t>
    </r>
    <r>
      <rPr>
        <sz val="10.5"/>
        <color indexed="8"/>
        <rFont val="Times New Roman"/>
        <charset val="134"/>
      </rPr>
      <t xml:space="preserve">  $100</t>
    </r>
  </si>
  <si>
    <r>
      <rPr>
        <sz val="10.5"/>
        <color theme="1"/>
        <rFont val="宋体"/>
        <charset val="134"/>
      </rPr>
      <t>底盘控制模块，高压预充电电路</t>
    </r>
    <r>
      <rPr>
        <sz val="10.5"/>
        <color indexed="8"/>
        <rFont val="Times New Roman"/>
        <charset val="134"/>
      </rPr>
      <t xml:space="preserve">  $50</t>
    </r>
  </si>
</sst>
</file>

<file path=xl/styles.xml><?xml version="1.0" encoding="utf-8"?>
<styleSheet xmlns="http://schemas.openxmlformats.org/spreadsheetml/2006/main">
  <numFmts count="18">
    <numFmt numFmtId="176" formatCode="_ [$¥-804]* #,##0.00_ ;_ [$¥-804]* \-#,##0.00_ ;_ [$¥-804]* &quot;-&quot;??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_(* #,##0.00_);_(* \(#,##0.00\);_(* &quot;-&quot;??_);_(@_)"/>
    <numFmt numFmtId="179" formatCode="&quot;$&quot;#,##0.00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0.00_ "/>
    <numFmt numFmtId="183" formatCode="#,##0_ "/>
    <numFmt numFmtId="184" formatCode="0.0000"/>
    <numFmt numFmtId="185" formatCode="_(\¥* #,##0.00_);_(\¥* \(#,##0.00\);_(\¥* &quot;-&quot;??_);_(@_)"/>
    <numFmt numFmtId="186" formatCode="_-\$* #,##0.00_ ;_-\$* \-#,##0.00\ ;_-\$* &quot;-&quot;??_ ;_-@_ "/>
    <numFmt numFmtId="187" formatCode="_(\¥* #,##0.000_);_(\¥* \(#,##0.000\);_(\¥* &quot;-&quot;??_);_(@_)"/>
    <numFmt numFmtId="188" formatCode="#,##0.0000_);\(#,##0.0000\)"/>
    <numFmt numFmtId="189" formatCode="#,##0.000_);\(#,##0.000\)"/>
    <numFmt numFmtId="190" formatCode="&quot;$&quot;#,##0.00;\(&quot;$&quot;#,##0.00\)"/>
  </numFmts>
  <fonts count="83">
    <font>
      <sz val="12"/>
      <name val="宋体"/>
      <charset val="134"/>
    </font>
    <font>
      <b/>
      <sz val="16"/>
      <color theme="1"/>
      <name val="Calibri"/>
      <charset val="134"/>
    </font>
    <font>
      <sz val="10.5"/>
      <color theme="1"/>
      <name val="宋体"/>
      <charset val="134"/>
    </font>
    <font>
      <b/>
      <sz val="14"/>
      <color theme="1"/>
      <name val="Cambria"/>
      <charset val="134"/>
    </font>
    <font>
      <sz val="10.5"/>
      <color theme="1"/>
      <name val="Times New Roman"/>
      <charset val="134"/>
    </font>
    <font>
      <b/>
      <sz val="12"/>
      <color theme="1"/>
      <name val="Calibri"/>
      <charset val="134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b/>
      <sz val="16"/>
      <name val="Calibri"/>
      <charset val="134"/>
    </font>
    <font>
      <sz val="14"/>
      <name val="Calibri"/>
      <charset val="134"/>
    </font>
    <font>
      <sz val="11"/>
      <name val="微软雅黑"/>
      <charset val="134"/>
    </font>
    <font>
      <u/>
      <sz val="11"/>
      <name val="Calibri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sz val="11"/>
      <color rgb="FFFF0000"/>
      <name val="Calibri"/>
      <charset val="134"/>
    </font>
    <font>
      <sz val="11"/>
      <color rgb="FFFF0000"/>
      <name val="宋体"/>
      <charset val="134"/>
      <scheme val="minor"/>
    </font>
    <font>
      <u/>
      <sz val="11"/>
      <color rgb="FFFF0000"/>
      <name val="Tahoma"/>
      <charset val="134"/>
    </font>
    <font>
      <sz val="11"/>
      <color theme="1"/>
      <name val="宋体"/>
      <charset val="134"/>
    </font>
    <font>
      <sz val="11"/>
      <color indexed="10"/>
      <name val="Calibri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u/>
      <sz val="12"/>
      <color theme="10"/>
      <name val="宋体"/>
      <charset val="134"/>
    </font>
    <font>
      <b/>
      <u/>
      <sz val="12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Calibri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60"/>
      <name val="Calibri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Calibri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Verdana"/>
      <charset val="134"/>
    </font>
    <font>
      <u/>
      <sz val="12"/>
      <color theme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Calibri"/>
      <charset val="134"/>
    </font>
    <font>
      <b/>
      <sz val="11"/>
      <color theme="0"/>
      <name val="Calibri"/>
      <charset val="134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rgb="FF000000"/>
      <name val="Calibri"/>
      <charset val="134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u/>
      <sz val="10"/>
      <color indexed="12"/>
      <name val="MS Sans Serif"/>
      <charset val="134"/>
    </font>
    <font>
      <sz val="11"/>
      <color rgb="FF9C0006"/>
      <name val="Calibri"/>
      <charset val="134"/>
    </font>
    <font>
      <sz val="11"/>
      <color rgb="FF006100"/>
      <name val="Calibri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0.5"/>
      <color indexed="8"/>
      <name val="Times New Roman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Calibri"/>
      <charset val="134"/>
    </font>
    <font>
      <sz val="10.5"/>
      <name val="宋体"/>
      <charset val="134"/>
    </font>
    <font>
      <b/>
      <sz val="14"/>
      <color indexed="8"/>
      <name val="Cambria"/>
      <charset val="134"/>
    </font>
    <font>
      <b/>
      <vertAlign val="superscript"/>
      <sz val="14"/>
      <color indexed="8"/>
      <name val="Cambria"/>
      <charset val="134"/>
    </font>
    <font>
      <vertAlign val="superscript"/>
      <sz val="10.5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1"/>
      <color indexed="1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7">
    <xf numFmtId="176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8" borderId="1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76" fontId="40" fillId="13" borderId="13" applyNumberFormat="0" applyAlignment="0" applyProtection="0"/>
    <xf numFmtId="0" fontId="42" fillId="1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25" borderId="16" applyNumberFormat="0" applyFont="0" applyAlignment="0" applyProtection="0">
      <alignment vertical="center"/>
    </xf>
    <xf numFmtId="176" fontId="37" fillId="0" borderId="0"/>
    <xf numFmtId="0" fontId="45" fillId="0" borderId="0" applyNumberForma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176" fontId="0" fillId="0" borderId="0">
      <alignment vertical="center"/>
    </xf>
    <xf numFmtId="180" fontId="19" fillId="13" borderId="3">
      <alignment vertical="center" wrapText="1"/>
    </xf>
    <xf numFmtId="0" fontId="50" fillId="0" borderId="17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1" fontId="19" fillId="0" borderId="0" applyFont="0" applyFill="0" applyBorder="0" applyAlignment="0" applyProtection="0"/>
    <xf numFmtId="0" fontId="39" fillId="3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35" borderId="19" applyNumberFormat="0" applyAlignment="0" applyProtection="0">
      <alignment vertical="center"/>
    </xf>
    <xf numFmtId="0" fontId="51" fillId="35" borderId="13" applyNumberFormat="0" applyAlignment="0" applyProtection="0">
      <alignment vertical="center"/>
    </xf>
    <xf numFmtId="0" fontId="54" fillId="38" borderId="20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176" fontId="32" fillId="0" borderId="0"/>
    <xf numFmtId="180" fontId="19" fillId="13" borderId="3">
      <alignment vertical="center" wrapText="1"/>
    </xf>
    <xf numFmtId="0" fontId="2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80" fontId="34" fillId="10" borderId="3">
      <alignment vertical="center" wrapText="1"/>
    </xf>
    <xf numFmtId="0" fontId="2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76" fontId="33" fillId="0" borderId="0" applyProtection="0">
      <alignment vertical="center"/>
    </xf>
    <xf numFmtId="0" fontId="29" fillId="19" borderId="0" applyNumberFormat="0" applyBorder="0" applyAlignment="0" applyProtection="0">
      <alignment vertical="center"/>
    </xf>
    <xf numFmtId="176" fontId="56" fillId="40" borderId="0" applyNumberFormat="0" applyBorder="0" applyAlignment="0" applyProtection="0"/>
    <xf numFmtId="176" fontId="0" fillId="0" borderId="0">
      <alignment vertical="center"/>
    </xf>
    <xf numFmtId="176" fontId="31" fillId="9" borderId="0" applyNumberFormat="0" applyBorder="0" applyAlignment="0" applyProtection="0"/>
    <xf numFmtId="176" fontId="58" fillId="41" borderId="0" applyNumberFormat="0" applyBorder="0" applyAlignment="0" applyProtection="0"/>
    <xf numFmtId="176" fontId="31" fillId="9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176" fontId="59" fillId="42" borderId="21" applyNumberFormat="0" applyAlignment="0" applyProtection="0"/>
    <xf numFmtId="176" fontId="60" fillId="43" borderId="22" applyNumberFormat="0" applyAlignment="0" applyProtection="0"/>
    <xf numFmtId="180" fontId="61" fillId="3" borderId="23">
      <alignment vertical="center" wrapText="1"/>
    </xf>
    <xf numFmtId="180" fontId="61" fillId="3" borderId="23">
      <alignment vertical="center" wrapText="1"/>
    </xf>
    <xf numFmtId="180" fontId="61" fillId="3" borderId="23">
      <alignment vertical="center" wrapText="1"/>
    </xf>
    <xf numFmtId="176" fontId="31" fillId="9" borderId="0" applyNumberFormat="0" applyBorder="0" applyAlignment="0" applyProtection="0"/>
    <xf numFmtId="180" fontId="61" fillId="3" borderId="23">
      <alignment vertical="center" wrapText="1"/>
    </xf>
    <xf numFmtId="180" fontId="31" fillId="9" borderId="3">
      <alignment vertical="center" wrapText="1"/>
    </xf>
    <xf numFmtId="176" fontId="34" fillId="10" borderId="0" applyNumberFormat="0" applyBorder="0" applyAlignment="0" applyProtection="0"/>
    <xf numFmtId="176" fontId="9" fillId="0" borderId="0"/>
    <xf numFmtId="176" fontId="43" fillId="0" borderId="0"/>
    <xf numFmtId="176" fontId="32" fillId="0" borderId="0"/>
    <xf numFmtId="176" fontId="43" fillId="0" borderId="0"/>
    <xf numFmtId="176" fontId="32" fillId="0" borderId="0"/>
    <xf numFmtId="176" fontId="32" fillId="0" borderId="0"/>
    <xf numFmtId="176" fontId="38" fillId="0" borderId="0"/>
    <xf numFmtId="176" fontId="43" fillId="0" borderId="0"/>
    <xf numFmtId="0" fontId="38" fillId="0" borderId="0"/>
    <xf numFmtId="176" fontId="43" fillId="0" borderId="0"/>
    <xf numFmtId="176" fontId="38" fillId="0" borderId="0"/>
    <xf numFmtId="176" fontId="38" fillId="0" borderId="0"/>
    <xf numFmtId="176" fontId="38" fillId="0" borderId="0"/>
    <xf numFmtId="176" fontId="63" fillId="0" borderId="0"/>
    <xf numFmtId="176" fontId="38" fillId="0" borderId="0">
      <alignment vertical="center"/>
    </xf>
    <xf numFmtId="179" fontId="61" fillId="0" borderId="23">
      <alignment vertical="center" wrapText="1"/>
    </xf>
    <xf numFmtId="179" fontId="19" fillId="0" borderId="3">
      <alignment vertical="center" wrapText="1"/>
    </xf>
    <xf numFmtId="176" fontId="64" fillId="0" borderId="0" applyNumberFormat="0" applyFill="0" applyBorder="0" applyAlignment="0" applyProtection="0">
      <alignment vertical="top"/>
      <protection locked="0"/>
    </xf>
    <xf numFmtId="176" fontId="19" fillId="0" borderId="0"/>
    <xf numFmtId="176" fontId="37" fillId="0" borderId="0"/>
    <xf numFmtId="176" fontId="37" fillId="0" borderId="0"/>
    <xf numFmtId="176" fontId="65" fillId="18" borderId="0" applyNumberFormat="0" applyBorder="0" applyAlignment="0" applyProtection="0"/>
    <xf numFmtId="176" fontId="0" fillId="0" borderId="0">
      <alignment vertical="center"/>
    </xf>
    <xf numFmtId="0" fontId="0" fillId="0" borderId="0">
      <alignment vertical="center"/>
    </xf>
    <xf numFmtId="176" fontId="19" fillId="0" borderId="0"/>
    <xf numFmtId="176" fontId="38" fillId="0" borderId="0">
      <alignment vertical="center"/>
    </xf>
    <xf numFmtId="176" fontId="38" fillId="0" borderId="0">
      <alignment vertical="center"/>
    </xf>
    <xf numFmtId="176" fontId="62" fillId="0" borderId="0"/>
    <xf numFmtId="176" fontId="38" fillId="0" borderId="0">
      <alignment vertical="center"/>
    </xf>
    <xf numFmtId="176" fontId="37" fillId="0" borderId="0"/>
    <xf numFmtId="176" fontId="19" fillId="0" borderId="0"/>
    <xf numFmtId="176" fontId="33" fillId="0" borderId="0" applyProtection="0">
      <alignment vertical="center"/>
    </xf>
    <xf numFmtId="176" fontId="38" fillId="0" borderId="0">
      <alignment vertical="center"/>
    </xf>
    <xf numFmtId="176" fontId="0" fillId="0" borderId="0">
      <alignment vertical="center"/>
    </xf>
    <xf numFmtId="176" fontId="37" fillId="0" borderId="0"/>
    <xf numFmtId="176" fontId="37" fillId="0" borderId="0"/>
    <xf numFmtId="176" fontId="0" fillId="0" borderId="0">
      <alignment vertical="center"/>
    </xf>
    <xf numFmtId="176" fontId="66" fillId="11" borderId="0" applyNumberFormat="0" applyBorder="0" applyAlignment="0" applyProtection="0"/>
    <xf numFmtId="180" fontId="19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19" fillId="0" borderId="0" applyFont="0" applyFill="0" applyBorder="0" applyAlignment="0" applyProtection="0"/>
    <xf numFmtId="176" fontId="57" fillId="38" borderId="20" applyNumberFormat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</cellStyleXfs>
  <cellXfs count="192">
    <xf numFmtId="176" fontId="0" fillId="0" borderId="0" xfId="0">
      <alignment vertical="center"/>
    </xf>
    <xf numFmtId="0" fontId="0" fillId="0" borderId="0" xfId="96" applyAlignment="1"/>
    <xf numFmtId="0" fontId="1" fillId="0" borderId="0" xfId="96" applyFont="1" applyAlignment="1">
      <alignment horizontal="justify" vertical="center"/>
    </xf>
    <xf numFmtId="0" fontId="2" fillId="0" borderId="0" xfId="96" applyFont="1" applyAlignment="1">
      <alignment horizontal="justify" vertical="center"/>
    </xf>
    <xf numFmtId="0" fontId="3" fillId="0" borderId="0" xfId="96" applyFont="1" applyAlignment="1">
      <alignment horizontal="justify" vertical="center"/>
    </xf>
    <xf numFmtId="0" fontId="4" fillId="0" borderId="0" xfId="96" applyFont="1" applyAlignment="1">
      <alignment horizontal="justify" vertical="center"/>
    </xf>
    <xf numFmtId="0" fontId="2" fillId="0" borderId="0" xfId="96" applyFont="1" applyAlignment="1">
      <alignment horizontal="justify" vertical="center" wrapText="1"/>
    </xf>
    <xf numFmtId="0" fontId="5" fillId="0" borderId="0" xfId="96" applyFont="1" applyAlignment="1">
      <alignment horizontal="justify" vertical="center"/>
    </xf>
    <xf numFmtId="0" fontId="6" fillId="0" borderId="0" xfId="96" applyFont="1" applyAlignment="1">
      <alignment horizontal="justify" vertical="center"/>
    </xf>
    <xf numFmtId="0" fontId="7" fillId="0" borderId="0" xfId="96" applyFont="1" applyAlignment="1">
      <alignment horizontal="center" vertical="center"/>
    </xf>
    <xf numFmtId="0" fontId="8" fillId="0" borderId="0" xfId="96" applyFont="1">
      <alignment vertical="center"/>
    </xf>
    <xf numFmtId="0" fontId="8" fillId="0" borderId="0" xfId="96" applyFont="1" applyAlignment="1">
      <alignment vertical="center" wrapText="1"/>
    </xf>
    <xf numFmtId="0" fontId="0" fillId="0" borderId="0" xfId="96" applyAlignment="1">
      <alignment vertical="center" wrapText="1"/>
    </xf>
    <xf numFmtId="0" fontId="9" fillId="0" borderId="0" xfId="96" applyFont="1" applyAlignment="1">
      <alignment horizontal="left" vertical="center" wrapText="1"/>
    </xf>
    <xf numFmtId="0" fontId="10" fillId="2" borderId="1" xfId="96" applyFont="1" applyFill="1" applyBorder="1" applyAlignment="1">
      <alignment horizontal="center" vertical="center" wrapText="1"/>
    </xf>
    <xf numFmtId="0" fontId="11" fillId="2" borderId="1" xfId="96" applyFont="1" applyFill="1" applyBorder="1" applyAlignment="1">
      <alignment horizontal="center" vertical="center" wrapText="1"/>
    </xf>
    <xf numFmtId="0" fontId="8" fillId="0" borderId="0" xfId="81" applyFont="1" applyAlignment="1">
      <alignment vertical="center" wrapText="1"/>
    </xf>
    <xf numFmtId="176" fontId="8" fillId="0" borderId="0" xfId="52" applyNumberFormat="1" applyFont="1" applyFill="1" applyBorder="1">
      <alignment vertical="center" wrapText="1"/>
    </xf>
    <xf numFmtId="0" fontId="9" fillId="0" borderId="0" xfId="81" applyFont="1" applyAlignment="1">
      <alignment wrapText="1"/>
    </xf>
    <xf numFmtId="176" fontId="11" fillId="2" borderId="1" xfId="96" applyNumberFormat="1" applyFont="1" applyFill="1" applyBorder="1" applyAlignment="1">
      <alignment horizontal="center" vertical="center" wrapText="1"/>
    </xf>
    <xf numFmtId="176" fontId="8" fillId="0" borderId="0" xfId="0" applyFont="1">
      <alignment vertical="center"/>
    </xf>
    <xf numFmtId="176" fontId="8" fillId="0" borderId="0" xfId="0" applyFont="1" applyFill="1">
      <alignment vertical="center"/>
    </xf>
    <xf numFmtId="176" fontId="8" fillId="0" borderId="0" xfId="92" applyFont="1"/>
    <xf numFmtId="182" fontId="8" fillId="0" borderId="0" xfId="92" applyNumberFormat="1" applyFont="1"/>
    <xf numFmtId="176" fontId="8" fillId="0" borderId="0" xfId="92" applyFont="1" applyAlignment="1">
      <alignment vertical="center"/>
    </xf>
    <xf numFmtId="176" fontId="8" fillId="0" borderId="0" xfId="0" applyFont="1" applyAlignment="1">
      <alignment vertical="center" wrapText="1"/>
    </xf>
    <xf numFmtId="176" fontId="8" fillId="0" borderId="0" xfId="92" applyFont="1" applyFill="1"/>
    <xf numFmtId="176" fontId="12" fillId="2" borderId="1" xfId="92" applyFont="1" applyFill="1" applyBorder="1" applyAlignment="1" applyProtection="1">
      <alignment horizontal="center" vertical="center"/>
    </xf>
    <xf numFmtId="176" fontId="13" fillId="0" borderId="1" xfId="92" applyFont="1" applyFill="1" applyBorder="1" applyAlignment="1" applyProtection="1">
      <alignment vertical="center" wrapText="1"/>
    </xf>
    <xf numFmtId="176" fontId="8" fillId="0" borderId="1" xfId="92" applyFont="1" applyFill="1" applyBorder="1" applyAlignment="1" applyProtection="1">
      <alignment vertical="center" wrapText="1"/>
    </xf>
    <xf numFmtId="180" fontId="8" fillId="0" borderId="1" xfId="111" applyFont="1" applyFill="1" applyBorder="1" applyAlignment="1" applyProtection="1">
      <alignment horizontal="right" vertical="center" wrapText="1"/>
    </xf>
    <xf numFmtId="39" fontId="8" fillId="0" borderId="1" xfId="111" applyNumberFormat="1" applyFont="1" applyFill="1" applyBorder="1" applyAlignment="1" applyProtection="1">
      <alignment vertical="center" wrapText="1"/>
    </xf>
    <xf numFmtId="184" fontId="8" fillId="0" borderId="1" xfId="92" applyNumberFormat="1" applyFont="1" applyBorder="1" applyAlignment="1">
      <alignment vertical="center"/>
    </xf>
    <xf numFmtId="184" fontId="8" fillId="0" borderId="1" xfId="92" applyNumberFormat="1" applyFont="1" applyFill="1" applyBorder="1" applyAlignment="1">
      <alignment vertical="center"/>
    </xf>
    <xf numFmtId="179" fontId="8" fillId="0" borderId="1" xfId="89" applyFont="1" applyFill="1" applyBorder="1">
      <alignment vertical="center" wrapText="1"/>
    </xf>
    <xf numFmtId="39" fontId="8" fillId="0" borderId="1" xfId="115" applyNumberFormat="1" applyFont="1" applyFill="1" applyBorder="1" applyAlignment="1" applyProtection="1">
      <alignment vertical="center" wrapText="1"/>
    </xf>
    <xf numFmtId="179" fontId="8" fillId="0" borderId="1" xfId="89" applyFont="1" applyFill="1" applyBorder="1" applyAlignment="1">
      <alignment vertical="center"/>
    </xf>
    <xf numFmtId="179" fontId="8" fillId="0" borderId="1" xfId="89" applyFont="1" applyFill="1" applyBorder="1" applyAlignment="1">
      <alignment horizontal="right" vertical="center" wrapText="1"/>
    </xf>
    <xf numFmtId="39" fontId="8" fillId="0" borderId="1" xfId="92" applyNumberFormat="1" applyFont="1" applyFill="1" applyBorder="1" applyAlignment="1" applyProtection="1">
      <alignment vertical="center"/>
    </xf>
    <xf numFmtId="176" fontId="8" fillId="0" borderId="1" xfId="92" applyFont="1" applyFill="1" applyBorder="1" applyAlignment="1" applyProtection="1">
      <alignment vertical="center"/>
    </xf>
    <xf numFmtId="39" fontId="8" fillId="0" borderId="1" xfId="111" applyNumberFormat="1" applyFont="1" applyFill="1" applyBorder="1" applyAlignment="1">
      <alignment vertical="center"/>
    </xf>
    <xf numFmtId="176" fontId="8" fillId="0" borderId="1" xfId="12" applyNumberFormat="1" applyFont="1" applyFill="1" applyBorder="1" applyAlignment="1" applyProtection="1">
      <alignment horizontal="right" vertical="center"/>
    </xf>
    <xf numFmtId="39" fontId="8" fillId="0" borderId="1" xfId="92" applyNumberFormat="1" applyFont="1" applyFill="1" applyBorder="1" applyAlignment="1" applyProtection="1">
      <alignment horizontal="right" vertical="center"/>
    </xf>
    <xf numFmtId="179" fontId="8" fillId="0" borderId="1" xfId="92" applyNumberFormat="1" applyFont="1" applyFill="1" applyBorder="1" applyAlignment="1" applyProtection="1">
      <alignment vertical="center"/>
    </xf>
    <xf numFmtId="182" fontId="8" fillId="0" borderId="1" xfId="92" applyNumberFormat="1" applyFont="1" applyFill="1" applyBorder="1" applyAlignment="1" applyProtection="1">
      <alignment vertical="center"/>
    </xf>
    <xf numFmtId="4" fontId="8" fillId="0" borderId="1" xfId="92" applyNumberFormat="1" applyFont="1" applyFill="1" applyBorder="1" applyAlignment="1" applyProtection="1">
      <alignment vertical="center"/>
    </xf>
    <xf numFmtId="179" fontId="8" fillId="0" borderId="1" xfId="61" applyNumberFormat="1" applyFont="1" applyFill="1" applyBorder="1" applyAlignment="1">
      <alignment vertical="center"/>
    </xf>
    <xf numFmtId="185" fontId="8" fillId="0" borderId="1" xfId="71" applyNumberFormat="1" applyFont="1" applyFill="1" applyBorder="1">
      <alignment vertical="center" wrapText="1"/>
    </xf>
    <xf numFmtId="179" fontId="8" fillId="0" borderId="1" xfId="65" applyNumberFormat="1" applyFont="1" applyFill="1" applyBorder="1" applyAlignment="1">
      <alignment vertical="center"/>
    </xf>
    <xf numFmtId="179" fontId="8" fillId="0" borderId="1" xfId="89" applyFont="1" applyFill="1" applyBorder="1" applyAlignment="1">
      <alignment horizontal="right" vertical="center"/>
    </xf>
    <xf numFmtId="187" fontId="8" fillId="0" borderId="1" xfId="71" applyNumberFormat="1" applyFont="1" applyFill="1" applyBorder="1">
      <alignment vertical="center" wrapText="1"/>
    </xf>
    <xf numFmtId="176" fontId="8" fillId="0" borderId="1" xfId="92" applyFont="1" applyFill="1" applyBorder="1" applyAlignment="1"/>
    <xf numFmtId="39" fontId="8" fillId="0" borderId="1" xfId="111" applyNumberFormat="1" applyFont="1" applyFill="1" applyBorder="1" applyAlignment="1" applyProtection="1">
      <alignment vertical="center"/>
    </xf>
    <xf numFmtId="188" fontId="8" fillId="0" borderId="1" xfId="111" applyNumberFormat="1" applyFont="1" applyFill="1" applyBorder="1" applyAlignment="1">
      <alignment vertical="center"/>
    </xf>
    <xf numFmtId="177" fontId="8" fillId="0" borderId="1" xfId="4" applyFont="1" applyFill="1" applyBorder="1" applyAlignment="1" applyProtection="1">
      <alignment vertical="center"/>
    </xf>
    <xf numFmtId="189" fontId="8" fillId="0" borderId="1" xfId="111" applyNumberFormat="1" applyFont="1" applyFill="1" applyBorder="1" applyAlignment="1">
      <alignment vertical="center"/>
    </xf>
    <xf numFmtId="176" fontId="8" fillId="0" borderId="1" xfId="65" applyFont="1" applyFill="1" applyBorder="1" applyAlignment="1"/>
    <xf numFmtId="39" fontId="8" fillId="0" borderId="1" xfId="92" applyNumberFormat="1" applyFont="1" applyFill="1" applyBorder="1" applyAlignment="1"/>
    <xf numFmtId="180" fontId="8" fillId="0" borderId="1" xfId="111" applyFont="1" applyFill="1" applyBorder="1" applyAlignment="1" applyProtection="1">
      <alignment horizontal="right" vertical="center"/>
    </xf>
    <xf numFmtId="179" fontId="14" fillId="0" borderId="1" xfId="89" applyFont="1" applyFill="1" applyBorder="1" applyAlignment="1">
      <alignment vertical="center"/>
    </xf>
    <xf numFmtId="182" fontId="8" fillId="0" borderId="1" xfId="52" applyNumberFormat="1" applyFont="1" applyFill="1" applyBorder="1" applyAlignment="1">
      <alignment vertical="center"/>
    </xf>
    <xf numFmtId="179" fontId="8" fillId="3" borderId="1" xfId="89" applyFont="1" applyFill="1" applyBorder="1" applyAlignment="1">
      <alignment vertical="center"/>
    </xf>
    <xf numFmtId="176" fontId="8" fillId="0" borderId="1" xfId="0" applyFont="1" applyBorder="1" applyAlignment="1">
      <alignment wrapText="1"/>
    </xf>
    <xf numFmtId="176" fontId="8" fillId="0" borderId="1" xfId="87" applyFont="1" applyBorder="1" applyAlignment="1">
      <alignment wrapText="1"/>
    </xf>
    <xf numFmtId="177" fontId="9" fillId="0" borderId="1" xfId="0" applyNumberFormat="1" applyFont="1" applyBorder="1" applyAlignment="1">
      <alignment vertical="center" wrapText="1"/>
    </xf>
    <xf numFmtId="176" fontId="8" fillId="0" borderId="1" xfId="93" applyFont="1" applyBorder="1"/>
    <xf numFmtId="177" fontId="9" fillId="0" borderId="1" xfId="0" applyNumberFormat="1" applyFont="1" applyBorder="1" applyAlignment="1">
      <alignment wrapText="1"/>
    </xf>
    <xf numFmtId="176" fontId="9" fillId="0" borderId="1" xfId="0" applyFont="1" applyBorder="1" applyAlignment="1">
      <alignment wrapText="1"/>
    </xf>
    <xf numFmtId="186" fontId="8" fillId="0" borderId="1" xfId="93" applyNumberFormat="1" applyFont="1" applyBorder="1"/>
    <xf numFmtId="176" fontId="8" fillId="0" borderId="1" xfId="99" applyFont="1" applyBorder="1" applyAlignment="1">
      <alignment wrapText="1"/>
    </xf>
    <xf numFmtId="176" fontId="15" fillId="0" borderId="1" xfId="90" applyFont="1" applyFill="1" applyBorder="1" applyAlignment="1" applyProtection="1">
      <alignment vertical="center" wrapText="1"/>
    </xf>
    <xf numFmtId="176" fontId="8" fillId="0" borderId="1" xfId="0" applyFont="1" applyBorder="1" applyAlignment="1"/>
    <xf numFmtId="178" fontId="8" fillId="0" borderId="1" xfId="115" applyFont="1" applyFill="1" applyBorder="1" applyAlignment="1"/>
    <xf numFmtId="176" fontId="8" fillId="0" borderId="1" xfId="0" applyFont="1" applyBorder="1">
      <alignment vertical="center"/>
    </xf>
    <xf numFmtId="176" fontId="16" fillId="0" borderId="1" xfId="0" applyFont="1" applyBorder="1">
      <alignment vertical="center"/>
    </xf>
    <xf numFmtId="176" fontId="8" fillId="0" borderId="1" xfId="0" applyFont="1" applyFill="1" applyBorder="1" applyAlignment="1" applyProtection="1">
      <alignment vertical="center"/>
    </xf>
    <xf numFmtId="176" fontId="16" fillId="0" borderId="1" xfId="0" applyFont="1" applyBorder="1" applyAlignment="1"/>
    <xf numFmtId="176" fontId="8" fillId="0" borderId="1" xfId="0" applyFont="1" applyFill="1" applyBorder="1" applyAlignment="1" applyProtection="1">
      <alignment vertical="center" wrapText="1"/>
    </xf>
    <xf numFmtId="176" fontId="8" fillId="0" borderId="1" xfId="92" applyNumberFormat="1" applyFont="1" applyFill="1" applyBorder="1" applyAlignment="1" applyProtection="1">
      <alignment vertical="center"/>
    </xf>
    <xf numFmtId="176" fontId="8" fillId="0" borderId="1" xfId="0" applyFont="1" applyFill="1" applyBorder="1">
      <alignment vertical="center"/>
    </xf>
    <xf numFmtId="176" fontId="16" fillId="0" borderId="1" xfId="0" applyFont="1" applyFill="1" applyBorder="1">
      <alignment vertical="center"/>
    </xf>
    <xf numFmtId="0" fontId="8" fillId="0" borderId="1" xfId="93" applyNumberFormat="1" applyFont="1" applyBorder="1"/>
    <xf numFmtId="176" fontId="8" fillId="0" borderId="1" xfId="93" applyNumberFormat="1" applyFont="1" applyBorder="1"/>
    <xf numFmtId="0" fontId="8" fillId="0" borderId="1" xfId="93" applyNumberFormat="1" applyFont="1" applyBorder="1" applyAlignment="1">
      <alignment horizontal="right"/>
    </xf>
    <xf numFmtId="176" fontId="8" fillId="0" borderId="1" xfId="87" applyFont="1" applyFill="1" applyBorder="1" applyAlignment="1">
      <alignment wrapText="1"/>
    </xf>
    <xf numFmtId="176" fontId="0" fillId="0" borderId="1" xfId="0" applyBorder="1" applyAlignment="1"/>
    <xf numFmtId="176" fontId="8" fillId="0" borderId="1" xfId="0" applyFont="1" applyFill="1" applyBorder="1" applyAlignment="1">
      <alignment vertical="center"/>
    </xf>
    <xf numFmtId="176" fontId="16" fillId="0" borderId="1" xfId="0" applyFont="1" applyBorder="1" applyAlignment="1">
      <alignment wrapText="1"/>
    </xf>
    <xf numFmtId="179" fontId="8" fillId="0" borderId="1" xfId="92" applyNumberFormat="1" applyFont="1" applyFill="1" applyBorder="1" applyAlignment="1" applyProtection="1">
      <alignment vertical="center" wrapText="1"/>
    </xf>
    <xf numFmtId="180" fontId="8" fillId="0" borderId="1" xfId="111" applyFont="1" applyFill="1" applyBorder="1" applyAlignment="1" applyProtection="1">
      <alignment vertical="center" wrapText="1"/>
    </xf>
    <xf numFmtId="182" fontId="8" fillId="0" borderId="1" xfId="92" applyNumberFormat="1" applyFont="1" applyFill="1" applyBorder="1" applyAlignment="1" applyProtection="1">
      <alignment vertical="center" wrapText="1"/>
    </xf>
    <xf numFmtId="176" fontId="8" fillId="0" borderId="0" xfId="92" applyFont="1" applyFill="1" applyBorder="1" applyAlignment="1" applyProtection="1">
      <alignment vertical="center" wrapText="1"/>
    </xf>
    <xf numFmtId="179" fontId="8" fillId="0" borderId="0" xfId="92" applyNumberFormat="1" applyFont="1" applyFill="1" applyBorder="1" applyAlignment="1" applyProtection="1">
      <alignment vertical="center" wrapText="1"/>
    </xf>
    <xf numFmtId="180" fontId="8" fillId="0" borderId="0" xfId="111" applyFont="1" applyFill="1" applyBorder="1" applyAlignment="1" applyProtection="1">
      <alignment vertical="center" wrapText="1"/>
    </xf>
    <xf numFmtId="182" fontId="8" fillId="0" borderId="0" xfId="92" applyNumberFormat="1" applyFont="1" applyFill="1" applyBorder="1" applyAlignment="1" applyProtection="1">
      <alignment vertical="center" wrapText="1"/>
    </xf>
    <xf numFmtId="176" fontId="8" fillId="0" borderId="2" xfId="92" applyFont="1" applyFill="1" applyBorder="1" applyAlignment="1" applyProtection="1">
      <alignment vertical="center" wrapText="1"/>
    </xf>
    <xf numFmtId="179" fontId="8" fillId="0" borderId="2" xfId="92" applyNumberFormat="1" applyFont="1" applyFill="1" applyBorder="1" applyAlignment="1" applyProtection="1">
      <alignment vertical="center" wrapText="1"/>
    </xf>
    <xf numFmtId="180" fontId="8" fillId="0" borderId="2" xfId="111" applyFont="1" applyFill="1" applyBorder="1" applyAlignment="1" applyProtection="1">
      <alignment vertical="center" wrapText="1"/>
    </xf>
    <xf numFmtId="182" fontId="8" fillId="0" borderId="2" xfId="92" applyNumberFormat="1" applyFont="1" applyFill="1" applyBorder="1" applyAlignment="1" applyProtection="1">
      <alignment vertical="center" wrapText="1"/>
    </xf>
    <xf numFmtId="176" fontId="8" fillId="0" borderId="3" xfId="92" applyFont="1" applyFill="1" applyBorder="1" applyAlignment="1" applyProtection="1">
      <alignment vertical="center" wrapText="1"/>
    </xf>
    <xf numFmtId="179" fontId="8" fillId="0" borderId="3" xfId="92" applyNumberFormat="1" applyFont="1" applyFill="1" applyBorder="1" applyAlignment="1" applyProtection="1">
      <alignment vertical="center" wrapText="1"/>
    </xf>
    <xf numFmtId="180" fontId="8" fillId="0" borderId="3" xfId="111" applyFont="1" applyFill="1" applyBorder="1" applyAlignment="1" applyProtection="1">
      <alignment vertical="center" wrapText="1"/>
    </xf>
    <xf numFmtId="182" fontId="8" fillId="0" borderId="3" xfId="92" applyNumberFormat="1" applyFont="1" applyFill="1" applyBorder="1" applyAlignment="1" applyProtection="1">
      <alignment vertical="center" wrapText="1"/>
    </xf>
    <xf numFmtId="0" fontId="8" fillId="0" borderId="1" xfId="93" applyNumberFormat="1" applyFont="1" applyFill="1" applyBorder="1"/>
    <xf numFmtId="176" fontId="0" fillId="0" borderId="1" xfId="0" applyBorder="1">
      <alignment vertical="center"/>
    </xf>
    <xf numFmtId="190" fontId="8" fillId="0" borderId="3" xfId="92" applyNumberFormat="1" applyFont="1" applyFill="1" applyBorder="1" applyAlignment="1" applyProtection="1">
      <alignment horizontal="right" vertical="center" wrapText="1"/>
    </xf>
    <xf numFmtId="176" fontId="17" fillId="0" borderId="0" xfId="0" applyFont="1">
      <alignment vertical="center"/>
    </xf>
    <xf numFmtId="176" fontId="0" fillId="0" borderId="0" xfId="0" applyAlignment="1"/>
    <xf numFmtId="176" fontId="0" fillId="0" borderId="0" xfId="0" applyNumberFormat="1" applyAlignment="1"/>
    <xf numFmtId="176" fontId="8" fillId="0" borderId="0" xfId="0" applyNumberFormat="1" applyFont="1" applyAlignment="1"/>
    <xf numFmtId="176" fontId="8" fillId="0" borderId="0" xfId="0" applyFont="1" applyAlignment="1"/>
    <xf numFmtId="176" fontId="8" fillId="0" borderId="0" xfId="0" applyFont="1" applyBorder="1" applyAlignment="1"/>
    <xf numFmtId="176" fontId="10" fillId="2" borderId="4" xfId="0" applyFont="1" applyFill="1" applyBorder="1" applyAlignment="1" applyProtection="1">
      <alignment horizontal="center" vertical="center"/>
    </xf>
    <xf numFmtId="176" fontId="18" fillId="2" borderId="4" xfId="0" applyFont="1" applyFill="1" applyBorder="1" applyAlignment="1" applyProtection="1">
      <alignment horizontal="center" vertical="center"/>
    </xf>
    <xf numFmtId="176" fontId="10" fillId="2" borderId="1" xfId="0" applyFont="1" applyFill="1" applyBorder="1" applyAlignment="1" applyProtection="1">
      <alignment horizontal="center" vertical="center"/>
    </xf>
    <xf numFmtId="176" fontId="10" fillId="4" borderId="1" xfId="86" applyFont="1" applyFill="1" applyBorder="1" applyAlignment="1">
      <alignment horizontal="center"/>
    </xf>
    <xf numFmtId="176" fontId="18" fillId="4" borderId="1" xfId="86" applyFont="1" applyFill="1" applyBorder="1" applyAlignment="1">
      <alignment horizontal="center"/>
    </xf>
    <xf numFmtId="177" fontId="8" fillId="0" borderId="0" xfId="4" applyFont="1" applyFill="1" applyAlignment="1" applyProtection="1">
      <alignment vertical="center"/>
    </xf>
    <xf numFmtId="176" fontId="8" fillId="0" borderId="0" xfId="86" applyFont="1" applyFill="1" applyAlignment="1"/>
    <xf numFmtId="0" fontId="8" fillId="0" borderId="0" xfId="0" applyNumberFormat="1" applyFont="1">
      <alignment vertical="center"/>
    </xf>
    <xf numFmtId="176" fontId="19" fillId="0" borderId="0" xfId="100" applyFont="1" applyBorder="1"/>
    <xf numFmtId="176" fontId="9" fillId="0" borderId="0" xfId="100" applyFont="1" applyBorder="1"/>
    <xf numFmtId="176" fontId="9" fillId="0" borderId="0" xfId="0" applyFont="1" applyBorder="1" applyAlignment="1"/>
    <xf numFmtId="176" fontId="19" fillId="0" borderId="0" xfId="104" applyNumberFormat="1" applyFont="1" applyFill="1" applyBorder="1" applyAlignment="1">
      <alignment vertical="center" wrapText="1"/>
    </xf>
    <xf numFmtId="176" fontId="8" fillId="0" borderId="0" xfId="86" applyFont="1" applyFill="1" applyBorder="1" applyAlignment="1"/>
    <xf numFmtId="177" fontId="8" fillId="0" borderId="0" xfId="4" applyFont="1" applyFill="1" applyBorder="1" applyAlignment="1" applyProtection="1">
      <alignment vertical="center"/>
    </xf>
    <xf numFmtId="176" fontId="0" fillId="0" borderId="0" xfId="0" applyBorder="1">
      <alignment vertical="center"/>
    </xf>
    <xf numFmtId="0" fontId="8" fillId="0" borderId="0" xfId="0" applyNumberFormat="1" applyFont="1" applyBorder="1">
      <alignment vertical="center"/>
    </xf>
    <xf numFmtId="176" fontId="20" fillId="0" borderId="0" xfId="104" applyNumberFormat="1" applyFont="1" applyFill="1" applyBorder="1" applyAlignment="1">
      <alignment vertical="center" wrapText="1"/>
    </xf>
    <xf numFmtId="0" fontId="20" fillId="0" borderId="0" xfId="0" applyNumberFormat="1" applyFont="1" applyBorder="1">
      <alignment vertical="center"/>
    </xf>
    <xf numFmtId="176" fontId="17" fillId="0" borderId="0" xfId="0" applyFont="1" applyBorder="1" applyAlignment="1"/>
    <xf numFmtId="0" fontId="17" fillId="0" borderId="0" xfId="0" applyNumberFormat="1" applyFont="1" applyBorder="1" applyAlignment="1"/>
    <xf numFmtId="176" fontId="0" fillId="0" borderId="0" xfId="0" applyBorder="1" applyAlignment="1"/>
    <xf numFmtId="176" fontId="0" fillId="0" borderId="0" xfId="0" applyNumberFormat="1" applyBorder="1" applyAlignment="1"/>
    <xf numFmtId="0" fontId="21" fillId="0" borderId="0" xfId="97" applyNumberFormat="1" applyFont="1" applyBorder="1" applyAlignment="1">
      <alignment vertical="center" wrapText="1"/>
    </xf>
    <xf numFmtId="0" fontId="22" fillId="0" borderId="0" xfId="11" applyNumberFormat="1" applyFont="1" applyAlignment="1"/>
    <xf numFmtId="0" fontId="17" fillId="0" borderId="0" xfId="0" applyNumberFormat="1" applyFont="1" applyAlignment="1"/>
    <xf numFmtId="176" fontId="8" fillId="0" borderId="0" xfId="0" applyFont="1" applyFill="1" applyAlignment="1">
      <alignment vertical="center"/>
    </xf>
    <xf numFmtId="176" fontId="0" fillId="0" borderId="0" xfId="0" applyFill="1">
      <alignment vertical="center"/>
    </xf>
    <xf numFmtId="176" fontId="18" fillId="2" borderId="1" xfId="0" applyFont="1" applyFill="1" applyBorder="1" applyAlignment="1" applyProtection="1">
      <alignment horizontal="center" vertical="center"/>
    </xf>
    <xf numFmtId="176" fontId="8" fillId="0" borderId="0" xfId="86" applyFont="1" applyFill="1" applyBorder="1" applyAlignment="1">
      <alignment horizontal="left"/>
    </xf>
    <xf numFmtId="185" fontId="8" fillId="0" borderId="0" xfId="71" applyNumberFormat="1" applyFont="1" applyFill="1" applyBorder="1">
      <alignment vertical="center" wrapText="1"/>
    </xf>
    <xf numFmtId="176" fontId="8" fillId="0" borderId="0" xfId="0" applyFont="1" applyFill="1" applyAlignment="1"/>
    <xf numFmtId="176" fontId="8" fillId="0" borderId="0" xfId="0" applyFont="1" applyFill="1" applyBorder="1" applyAlignment="1">
      <alignment horizontal="left"/>
    </xf>
    <xf numFmtId="176" fontId="16" fillId="0" borderId="0" xfId="0" applyFont="1" applyFill="1" applyAlignment="1"/>
    <xf numFmtId="176" fontId="8" fillId="0" borderId="0" xfId="86" applyFont="1" applyFill="1" applyBorder="1" applyAlignment="1">
      <alignment horizontal="left" wrapText="1"/>
    </xf>
    <xf numFmtId="176" fontId="16" fillId="0" borderId="0" xfId="86" applyFont="1" applyFill="1" applyAlignment="1"/>
    <xf numFmtId="176" fontId="16" fillId="0" borderId="0" xfId="0" applyFont="1" applyFill="1">
      <alignment vertical="center"/>
    </xf>
    <xf numFmtId="176" fontId="16" fillId="0" borderId="0" xfId="0" applyFont="1" applyFill="1" applyAlignment="1">
      <alignment horizontal="left" vertical="center"/>
    </xf>
    <xf numFmtId="176" fontId="8" fillId="0" borderId="0" xfId="0" applyFont="1" applyFill="1" applyAlignment="1">
      <alignment horizontal="left" vertical="center"/>
    </xf>
    <xf numFmtId="176" fontId="8" fillId="0" borderId="0" xfId="0" applyFont="1" applyFill="1" applyBorder="1" applyAlignment="1"/>
    <xf numFmtId="176" fontId="23" fillId="0" borderId="0" xfId="0" applyFont="1" applyFill="1" applyAlignment="1"/>
    <xf numFmtId="176" fontId="8" fillId="0" borderId="0" xfId="86" applyFont="1" applyFill="1" applyBorder="1" applyAlignment="1">
      <alignment vertical="center"/>
    </xf>
    <xf numFmtId="185" fontId="8" fillId="0" borderId="0" xfId="71" applyNumberFormat="1" applyFont="1" applyFill="1" applyBorder="1" applyAlignment="1">
      <alignment vertical="center" wrapText="1"/>
    </xf>
    <xf numFmtId="176" fontId="8" fillId="0" borderId="0" xfId="0" applyFont="1" applyFill="1" applyAlignment="1">
      <alignment vertical="center" wrapText="1"/>
    </xf>
    <xf numFmtId="176" fontId="24" fillId="0" borderId="0" xfId="0" applyFont="1" applyFill="1" applyAlignment="1">
      <alignment vertical="center" wrapText="1"/>
    </xf>
    <xf numFmtId="176" fontId="8" fillId="0" borderId="0" xfId="65" applyFont="1" applyFill="1" applyBorder="1" applyAlignment="1"/>
    <xf numFmtId="176" fontId="0" fillId="0" borderId="0" xfId="0" applyFont="1" applyFill="1" applyAlignment="1"/>
    <xf numFmtId="176" fontId="0" fillId="0" borderId="0" xfId="0" applyNumberFormat="1" applyFont="1" applyAlignment="1"/>
    <xf numFmtId="176" fontId="0" fillId="0" borderId="0" xfId="0" applyFont="1" applyAlignment="1"/>
    <xf numFmtId="176" fontId="25" fillId="3" borderId="0" xfId="0" applyFont="1" applyFill="1">
      <alignment vertical="center"/>
    </xf>
    <xf numFmtId="176" fontId="0" fillId="3" borderId="0" xfId="0" applyFill="1">
      <alignment vertical="center"/>
    </xf>
    <xf numFmtId="176" fontId="26" fillId="5" borderId="0" xfId="0" applyFont="1" applyFill="1" applyAlignment="1">
      <alignment horizontal="center" vertical="center" wrapText="1"/>
    </xf>
    <xf numFmtId="176" fontId="26" fillId="5" borderId="5" xfId="0" applyFont="1" applyFill="1" applyBorder="1" applyAlignment="1">
      <alignment horizontal="center" vertical="center" wrapText="1"/>
    </xf>
    <xf numFmtId="176" fontId="25" fillId="5" borderId="0" xfId="0" applyFont="1" applyFill="1" applyBorder="1">
      <alignment vertical="center"/>
    </xf>
    <xf numFmtId="176" fontId="25" fillId="5" borderId="0" xfId="0" applyFont="1" applyFill="1" applyBorder="1" applyAlignment="1">
      <alignment horizontal="center" vertical="center"/>
    </xf>
    <xf numFmtId="176" fontId="25" fillId="5" borderId="0" xfId="11" applyFont="1" applyFill="1" applyBorder="1" applyAlignment="1">
      <alignment horizontal="left" vertical="center"/>
    </xf>
    <xf numFmtId="176" fontId="25" fillId="5" borderId="5" xfId="11" applyFont="1" applyFill="1" applyBorder="1" applyAlignment="1">
      <alignment horizontal="left" vertical="center"/>
    </xf>
    <xf numFmtId="183" fontId="25" fillId="5" borderId="0" xfId="0" applyNumberFormat="1" applyFont="1" applyFill="1" applyBorder="1" applyAlignment="1">
      <alignment horizontal="center" vertical="center"/>
    </xf>
    <xf numFmtId="176" fontId="27" fillId="5" borderId="0" xfId="11" applyFont="1" applyFill="1" applyBorder="1" applyAlignment="1">
      <alignment horizontal="left" vertical="center"/>
    </xf>
    <xf numFmtId="176" fontId="25" fillId="5" borderId="5" xfId="0" applyFont="1" applyFill="1" applyBorder="1">
      <alignment vertical="center"/>
    </xf>
    <xf numFmtId="176" fontId="28" fillId="5" borderId="0" xfId="11" applyFont="1" applyFill="1" applyBorder="1" applyAlignment="1">
      <alignment horizontal="left" vertical="center"/>
    </xf>
    <xf numFmtId="176" fontId="25" fillId="5" borderId="5" xfId="0" applyFont="1" applyFill="1" applyBorder="1" applyProtection="1">
      <alignment vertical="center"/>
      <protection locked="0"/>
    </xf>
    <xf numFmtId="176" fontId="0" fillId="5" borderId="0" xfId="0" applyFill="1" applyBorder="1">
      <alignment vertical="center"/>
    </xf>
    <xf numFmtId="176" fontId="0" fillId="5" borderId="5" xfId="0" applyFill="1" applyBorder="1">
      <alignment vertical="center"/>
    </xf>
    <xf numFmtId="176" fontId="0" fillId="5" borderId="6" xfId="0" applyFill="1" applyBorder="1">
      <alignment vertical="center"/>
    </xf>
    <xf numFmtId="176" fontId="0" fillId="5" borderId="7" xfId="0" applyFill="1" applyBorder="1">
      <alignment vertical="center"/>
    </xf>
    <xf numFmtId="176" fontId="0" fillId="3" borderId="0" xfId="0" applyFill="1" applyBorder="1">
      <alignment vertical="center"/>
    </xf>
    <xf numFmtId="176" fontId="0" fillId="6" borderId="8" xfId="0" applyFont="1" applyFill="1" applyBorder="1">
      <alignment vertical="center"/>
    </xf>
    <xf numFmtId="176" fontId="0" fillId="6" borderId="9" xfId="0" applyFont="1" applyFill="1" applyBorder="1">
      <alignment vertical="center"/>
    </xf>
    <xf numFmtId="176" fontId="0" fillId="6" borderId="9" xfId="0" applyFill="1" applyBorder="1">
      <alignment vertical="center"/>
    </xf>
    <xf numFmtId="176" fontId="0" fillId="6" borderId="10" xfId="0" applyFill="1" applyBorder="1">
      <alignment vertical="center"/>
    </xf>
    <xf numFmtId="176" fontId="0" fillId="6" borderId="11" xfId="0" applyFill="1" applyBorder="1">
      <alignment vertical="center"/>
    </xf>
    <xf numFmtId="176" fontId="0" fillId="6" borderId="0" xfId="0" applyFont="1" applyFill="1" applyBorder="1">
      <alignment vertical="center"/>
    </xf>
    <xf numFmtId="176" fontId="0" fillId="6" borderId="0" xfId="0" applyFill="1" applyBorder="1">
      <alignment vertical="center"/>
    </xf>
    <xf numFmtId="176" fontId="0" fillId="6" borderId="5" xfId="0" applyFill="1" applyBorder="1">
      <alignment vertical="center"/>
    </xf>
    <xf numFmtId="176" fontId="0" fillId="6" borderId="12" xfId="0" applyFill="1" applyBorder="1">
      <alignment vertical="center"/>
    </xf>
    <xf numFmtId="176" fontId="0" fillId="6" borderId="6" xfId="0" applyFill="1" applyBorder="1">
      <alignment vertical="center"/>
    </xf>
    <xf numFmtId="176" fontId="0" fillId="6" borderId="7" xfId="0" applyFill="1" applyBorder="1">
      <alignment vertical="center"/>
    </xf>
    <xf numFmtId="176" fontId="25" fillId="3" borderId="0" xfId="0" applyFont="1" applyFill="1" applyBorder="1">
      <alignment vertical="center"/>
    </xf>
    <xf numFmtId="176" fontId="25" fillId="3" borderId="0" xfId="0" applyFont="1" applyFill="1" applyProtection="1">
      <alignment vertical="center"/>
    </xf>
    <xf numFmtId="176" fontId="25" fillId="3" borderId="0" xfId="0" applyFont="1" applyFill="1" applyProtection="1">
      <alignment vertical="center"/>
      <protection locked="0"/>
    </xf>
  </cellXfs>
  <cellStyles count="11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Comma 2" xfId="17"/>
    <cellStyle name="60% - 强调文字颜色 2" xfId="18" builtinId="36"/>
    <cellStyle name="警告文本" xfId="19" builtinId="11"/>
    <cellStyle name="标题" xfId="20" builtinId="15"/>
    <cellStyle name="解释性文本" xfId="21" builtinId="53"/>
    <cellStyle name="标题 1" xfId="22" builtinId="16"/>
    <cellStyle name="常规 9" xfId="23"/>
    <cellStyle name="Cost Table Plain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Normal 2 2 2 2 2" xfId="39"/>
    <cellStyle name="Cost Table Plain_tblMaterials_J_v1.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Cost_Yellow" xfId="52"/>
    <cellStyle name="40% - 强调文字颜色 5" xfId="53" builtinId="47"/>
    <cellStyle name="60% - 强调文字颜色 5" xfId="54" builtinId="48"/>
    <cellStyle name="强调文字颜色 6" xfId="55" builtinId="49"/>
    <cellStyle name="常规 2_部件、原材料及紧固件等_2" xfId="56"/>
    <cellStyle name="40% - 强调文字颜色 6" xfId="57" builtinId="51"/>
    <cellStyle name="适中 2" xfId="58"/>
    <cellStyle name="常规 10" xfId="59"/>
    <cellStyle name="Good" xfId="60"/>
    <cellStyle name="Bad" xfId="61"/>
    <cellStyle name="Good 2" xfId="62"/>
    <cellStyle name="60% - 强调文字颜色 6" xfId="63" builtinId="52"/>
    <cellStyle name="Calculation" xfId="64"/>
    <cellStyle name="Check Cell" xfId="65"/>
    <cellStyle name="Cost Table Plain 2" xfId="66"/>
    <cellStyle name="Cost Table Plain 3" xfId="67"/>
    <cellStyle name="Cost Table Plain 4" xfId="68"/>
    <cellStyle name="Good_tblMaterials_J_v1.1" xfId="69"/>
    <cellStyle name="Cost Table Plain 5" xfId="70"/>
    <cellStyle name="Cost_Green" xfId="71"/>
    <cellStyle name="Neutral" xfId="72"/>
    <cellStyle name="Normal 2" xfId="73"/>
    <cellStyle name="Normal 2 2" xfId="74"/>
    <cellStyle name="Normal 2 2 2" xfId="75"/>
    <cellStyle name="Normal 2 2 2 2" xfId="76"/>
    <cellStyle name="Normal 2 2 2 3" xfId="77"/>
    <cellStyle name="Normal 2 2 3" xfId="78"/>
    <cellStyle name="Normal 2 2 4" xfId="79"/>
    <cellStyle name="Normal 2 2 4 2" xfId="80"/>
    <cellStyle name="Normal 2 2 4 3" xfId="81"/>
    <cellStyle name="Normal 2 3" xfId="82"/>
    <cellStyle name="Normal 2 4" xfId="83"/>
    <cellStyle name="Normal 3" xfId="84"/>
    <cellStyle name="Normal 3 2" xfId="85"/>
    <cellStyle name="Normal_Sheet1" xfId="86"/>
    <cellStyle name="常规 2 4" xfId="87"/>
    <cellStyle name="Style 1" xfId="88"/>
    <cellStyle name="Style 1 2" xfId="89"/>
    <cellStyle name="ハイパーリンク_tblFasteners_2010J_v2.0" xfId="90"/>
    <cellStyle name="標準_Cost table v2.0" xfId="91"/>
    <cellStyle name="標準_tblFasteners_2010J_v2.0" xfId="92"/>
    <cellStyle name="標準_tblMaterials_2010J_v2.0" xfId="93"/>
    <cellStyle name="差 2" xfId="94"/>
    <cellStyle name="常规 11" xfId="95"/>
    <cellStyle name="常规 12" xfId="96"/>
    <cellStyle name="常规 2" xfId="97"/>
    <cellStyle name="常规 2 14" xfId="98"/>
    <cellStyle name="常规 2 8" xfId="99"/>
    <cellStyle name="常规 24" xfId="100"/>
    <cellStyle name="常规 25" xfId="101"/>
    <cellStyle name="常规 3" xfId="102"/>
    <cellStyle name="常规 3 2" xfId="103"/>
    <cellStyle name="常规 3 24" xfId="104"/>
    <cellStyle name="常规 3 36" xfId="105"/>
    <cellStyle name="常规 4" xfId="106"/>
    <cellStyle name="常规 5" xfId="107"/>
    <cellStyle name="常规 7" xfId="108"/>
    <cellStyle name="常规 8" xfId="109"/>
    <cellStyle name="好 2" xfId="110"/>
    <cellStyle name="货币 2" xfId="111"/>
    <cellStyle name="货币 3" xfId="112"/>
    <cellStyle name="货币 4" xfId="113"/>
    <cellStyle name="检查单元格 2" xfId="114"/>
    <cellStyle name="千位分隔 2" xfId="115"/>
    <cellStyle name="通貨 [0.00]_Cost table v2.0" xfId="1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jpeg"/><Relationship Id="rId2" Type="http://schemas.openxmlformats.org/officeDocument/2006/relationships/image" Target="../media/image2.pn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152400</xdr:colOff>
      <xdr:row>4</xdr:row>
      <xdr:rowOff>0</xdr:rowOff>
    </xdr:from>
    <xdr:to>
      <xdr:col>10</xdr:col>
      <xdr:colOff>809625</xdr:colOff>
      <xdr:row>4</xdr:row>
      <xdr:rowOff>0</xdr:rowOff>
    </xdr:to>
    <xdr:pic>
      <xdr:nvPicPr>
        <xdr:cNvPr id="10782" name="Picture 4" descr="8863tp2s.gif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53900" y="219837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3</xdr:row>
      <xdr:rowOff>123825</xdr:rowOff>
    </xdr:from>
    <xdr:to>
      <xdr:col>10</xdr:col>
      <xdr:colOff>781050</xdr:colOff>
      <xdr:row>3</xdr:row>
      <xdr:rowOff>847725</xdr:rowOff>
    </xdr:to>
    <xdr:pic>
      <xdr:nvPicPr>
        <xdr:cNvPr id="10783" name="Picture 5" descr="8863tp1s.gif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1445895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2</xdr:row>
      <xdr:rowOff>190500</xdr:rowOff>
    </xdr:from>
    <xdr:to>
      <xdr:col>10</xdr:col>
      <xdr:colOff>781050</xdr:colOff>
      <xdr:row>2</xdr:row>
      <xdr:rowOff>876300</xdr:rowOff>
    </xdr:to>
    <xdr:pic>
      <xdr:nvPicPr>
        <xdr:cNvPr id="10784" name="Picture 7" descr="rubber_cushioned_clamp.gif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34850" y="63627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4</xdr:row>
      <xdr:rowOff>95250</xdr:rowOff>
    </xdr:from>
    <xdr:to>
      <xdr:col>10</xdr:col>
      <xdr:colOff>790575</xdr:colOff>
      <xdr:row>4</xdr:row>
      <xdr:rowOff>876300</xdr:rowOff>
    </xdr:to>
    <xdr:pic>
      <xdr:nvPicPr>
        <xdr:cNvPr id="10785" name="Picture 8" descr="7329kp1s.gif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229362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171450</xdr:colOff>
      <xdr:row>5</xdr:row>
      <xdr:rowOff>114300</xdr:rowOff>
    </xdr:from>
    <xdr:to>
      <xdr:col>10</xdr:col>
      <xdr:colOff>695325</xdr:colOff>
      <xdr:row>5</xdr:row>
      <xdr:rowOff>876300</xdr:rowOff>
    </xdr:to>
    <xdr:pic>
      <xdr:nvPicPr>
        <xdr:cNvPr id="10786" name="Picture 9" descr="8946kp1s.gif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72950" y="3188970"/>
          <a:ext cx="523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9</xdr:row>
      <xdr:rowOff>133350</xdr:rowOff>
    </xdr:from>
    <xdr:to>
      <xdr:col>10</xdr:col>
      <xdr:colOff>647700</xdr:colOff>
      <xdr:row>9</xdr:row>
      <xdr:rowOff>876300</xdr:rowOff>
    </xdr:to>
    <xdr:pic>
      <xdr:nvPicPr>
        <xdr:cNvPr id="10787" name="Picture 39"/>
        <xdr:cNvPicPr>
          <a:picLocks noChangeAspect="1" noChangeArrowheads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220575" y="6713220"/>
          <a:ext cx="428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10</xdr:row>
      <xdr:rowOff>314325</xdr:rowOff>
    </xdr:from>
    <xdr:to>
      <xdr:col>10</xdr:col>
      <xdr:colOff>866775</xdr:colOff>
      <xdr:row>10</xdr:row>
      <xdr:rowOff>771525</xdr:rowOff>
    </xdr:to>
    <xdr:pic>
      <xdr:nvPicPr>
        <xdr:cNvPr id="10788" name="Picture 322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58650" y="7770495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11</xdr:row>
      <xdr:rowOff>238125</xdr:rowOff>
    </xdr:from>
    <xdr:to>
      <xdr:col>10</xdr:col>
      <xdr:colOff>838200</xdr:colOff>
      <xdr:row>11</xdr:row>
      <xdr:rowOff>838200</xdr:rowOff>
    </xdr:to>
    <xdr:pic>
      <xdr:nvPicPr>
        <xdr:cNvPr id="10789" name="Picture 356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00"/>
        <a:stretch>
          <a:fillRect/>
        </a:stretch>
      </xdr:blipFill>
      <xdr:spPr>
        <a:xfrm>
          <a:off x="12125325" y="8570595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13</xdr:row>
      <xdr:rowOff>333375</xdr:rowOff>
    </xdr:from>
    <xdr:to>
      <xdr:col>10</xdr:col>
      <xdr:colOff>885825</xdr:colOff>
      <xdr:row>13</xdr:row>
      <xdr:rowOff>590550</xdr:rowOff>
    </xdr:to>
    <xdr:pic>
      <xdr:nvPicPr>
        <xdr:cNvPr id="10790" name="Picture 375"/>
        <xdr:cNvPicPr>
          <a:picLocks noChangeAspect="1" noChangeArrowheads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27" t="-999" r="23950" b="58000"/>
        <a:stretch>
          <a:fillRect/>
        </a:stretch>
      </xdr:blipFill>
      <xdr:spPr>
        <a:xfrm>
          <a:off x="12068175" y="10418445"/>
          <a:ext cx="819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12</xdr:row>
      <xdr:rowOff>285750</xdr:rowOff>
    </xdr:from>
    <xdr:to>
      <xdr:col>10</xdr:col>
      <xdr:colOff>800100</xdr:colOff>
      <xdr:row>12</xdr:row>
      <xdr:rowOff>819150</xdr:rowOff>
    </xdr:to>
    <xdr:pic>
      <xdr:nvPicPr>
        <xdr:cNvPr id="10791" name="Picture 356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80"/>
        <a:stretch>
          <a:fillRect/>
        </a:stretch>
      </xdr:blipFill>
      <xdr:spPr>
        <a:xfrm>
          <a:off x="12163425" y="949452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6</xdr:row>
      <xdr:rowOff>28575</xdr:rowOff>
    </xdr:from>
    <xdr:to>
      <xdr:col>10</xdr:col>
      <xdr:colOff>885825</xdr:colOff>
      <xdr:row>7</xdr:row>
      <xdr:rowOff>154641</xdr:rowOff>
    </xdr:to>
    <xdr:pic>
      <xdr:nvPicPr>
        <xdr:cNvPr id="10792" name="Picture 1336"/>
        <xdr:cNvPicPr>
          <a:picLocks noChangeAspect="1" noChangeArrowheads="1"/>
        </xdr:cNvPicPr>
      </xdr:nvPicPr>
      <xdr:blipFill>
        <a:blip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49125" y="3979545"/>
          <a:ext cx="838200" cy="100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7</xdr:row>
      <xdr:rowOff>0</xdr:rowOff>
    </xdr:from>
    <xdr:to>
      <xdr:col>10</xdr:col>
      <xdr:colOff>695325</xdr:colOff>
      <xdr:row>8</xdr:row>
      <xdr:rowOff>107016</xdr:rowOff>
    </xdr:to>
    <xdr:pic>
      <xdr:nvPicPr>
        <xdr:cNvPr id="10793" name="Picture 1372"/>
        <xdr:cNvPicPr>
          <a:picLocks noChangeAspect="1" noChangeArrowheads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0" y="4827270"/>
          <a:ext cx="504825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8</xdr:row>
      <xdr:rowOff>9525</xdr:rowOff>
    </xdr:from>
    <xdr:to>
      <xdr:col>10</xdr:col>
      <xdr:colOff>895350</xdr:colOff>
      <xdr:row>9</xdr:row>
      <xdr:rowOff>164165</xdr:rowOff>
    </xdr:to>
    <xdr:pic>
      <xdr:nvPicPr>
        <xdr:cNvPr id="10794" name="Picture 1" descr="http://www.verociousmotorsports.com/core/media/media.nl/id.1766/c.606473/.f?h=e77423bb2d6852bdf9cc"/>
        <xdr:cNvPicPr>
          <a:picLocks noChangeAspect="1" noChangeArrowheads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49125" y="5713095"/>
          <a:ext cx="847725" cy="1030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4</xdr:row>
      <xdr:rowOff>0</xdr:rowOff>
    </xdr:from>
    <xdr:to>
      <xdr:col>10</xdr:col>
      <xdr:colOff>809625</xdr:colOff>
      <xdr:row>4</xdr:row>
      <xdr:rowOff>0</xdr:rowOff>
    </xdr:to>
    <xdr:pic>
      <xdr:nvPicPr>
        <xdr:cNvPr id="10795" name="Picture 4" descr="8863tp2s.gif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53900" y="219837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3</xdr:row>
      <xdr:rowOff>123825</xdr:rowOff>
    </xdr:from>
    <xdr:to>
      <xdr:col>10</xdr:col>
      <xdr:colOff>781050</xdr:colOff>
      <xdr:row>3</xdr:row>
      <xdr:rowOff>847725</xdr:rowOff>
    </xdr:to>
    <xdr:pic>
      <xdr:nvPicPr>
        <xdr:cNvPr id="10796" name="Picture 5" descr="8863tp1s.gif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1445895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2</xdr:row>
      <xdr:rowOff>190500</xdr:rowOff>
    </xdr:from>
    <xdr:to>
      <xdr:col>10</xdr:col>
      <xdr:colOff>781050</xdr:colOff>
      <xdr:row>2</xdr:row>
      <xdr:rowOff>876300</xdr:rowOff>
    </xdr:to>
    <xdr:pic>
      <xdr:nvPicPr>
        <xdr:cNvPr id="10797" name="Picture 7" descr="rubber_cushioned_clamp.gif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34850" y="63627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4</xdr:row>
      <xdr:rowOff>95250</xdr:rowOff>
    </xdr:from>
    <xdr:to>
      <xdr:col>10</xdr:col>
      <xdr:colOff>790575</xdr:colOff>
      <xdr:row>4</xdr:row>
      <xdr:rowOff>876300</xdr:rowOff>
    </xdr:to>
    <xdr:pic>
      <xdr:nvPicPr>
        <xdr:cNvPr id="10798" name="Picture 8" descr="7329kp1s.gif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229362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171450</xdr:colOff>
      <xdr:row>5</xdr:row>
      <xdr:rowOff>114300</xdr:rowOff>
    </xdr:from>
    <xdr:to>
      <xdr:col>10</xdr:col>
      <xdr:colOff>695325</xdr:colOff>
      <xdr:row>5</xdr:row>
      <xdr:rowOff>876300</xdr:rowOff>
    </xdr:to>
    <xdr:pic>
      <xdr:nvPicPr>
        <xdr:cNvPr id="10799" name="Picture 9" descr="8946kp1s.gif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72950" y="3188970"/>
          <a:ext cx="523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9</xdr:row>
      <xdr:rowOff>133350</xdr:rowOff>
    </xdr:from>
    <xdr:to>
      <xdr:col>10</xdr:col>
      <xdr:colOff>647700</xdr:colOff>
      <xdr:row>9</xdr:row>
      <xdr:rowOff>876300</xdr:rowOff>
    </xdr:to>
    <xdr:pic>
      <xdr:nvPicPr>
        <xdr:cNvPr id="10800" name="Picture 39"/>
        <xdr:cNvPicPr>
          <a:picLocks noChangeAspect="1" noChangeArrowheads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220575" y="6713220"/>
          <a:ext cx="428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10</xdr:row>
      <xdr:rowOff>314325</xdr:rowOff>
    </xdr:from>
    <xdr:to>
      <xdr:col>10</xdr:col>
      <xdr:colOff>866775</xdr:colOff>
      <xdr:row>10</xdr:row>
      <xdr:rowOff>771525</xdr:rowOff>
    </xdr:to>
    <xdr:pic>
      <xdr:nvPicPr>
        <xdr:cNvPr id="10801" name="Picture 322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58650" y="7770495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11</xdr:row>
      <xdr:rowOff>238125</xdr:rowOff>
    </xdr:from>
    <xdr:to>
      <xdr:col>10</xdr:col>
      <xdr:colOff>838200</xdr:colOff>
      <xdr:row>11</xdr:row>
      <xdr:rowOff>838200</xdr:rowOff>
    </xdr:to>
    <xdr:pic>
      <xdr:nvPicPr>
        <xdr:cNvPr id="10802" name="Picture 356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00"/>
        <a:stretch>
          <a:fillRect/>
        </a:stretch>
      </xdr:blipFill>
      <xdr:spPr>
        <a:xfrm>
          <a:off x="12125325" y="8570595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13</xdr:row>
      <xdr:rowOff>333375</xdr:rowOff>
    </xdr:from>
    <xdr:to>
      <xdr:col>10</xdr:col>
      <xdr:colOff>885825</xdr:colOff>
      <xdr:row>13</xdr:row>
      <xdr:rowOff>590550</xdr:rowOff>
    </xdr:to>
    <xdr:pic>
      <xdr:nvPicPr>
        <xdr:cNvPr id="10803" name="Picture 375"/>
        <xdr:cNvPicPr>
          <a:picLocks noChangeAspect="1" noChangeArrowheads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27" t="-999" r="23950" b="58000"/>
        <a:stretch>
          <a:fillRect/>
        </a:stretch>
      </xdr:blipFill>
      <xdr:spPr>
        <a:xfrm>
          <a:off x="12068175" y="10418445"/>
          <a:ext cx="819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12</xdr:row>
      <xdr:rowOff>285750</xdr:rowOff>
    </xdr:from>
    <xdr:to>
      <xdr:col>10</xdr:col>
      <xdr:colOff>800100</xdr:colOff>
      <xdr:row>12</xdr:row>
      <xdr:rowOff>819150</xdr:rowOff>
    </xdr:to>
    <xdr:pic>
      <xdr:nvPicPr>
        <xdr:cNvPr id="10804" name="Picture 356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80"/>
        <a:stretch>
          <a:fillRect/>
        </a:stretch>
      </xdr:blipFill>
      <xdr:spPr>
        <a:xfrm>
          <a:off x="12163425" y="949452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6</xdr:row>
      <xdr:rowOff>28575</xdr:rowOff>
    </xdr:from>
    <xdr:to>
      <xdr:col>10</xdr:col>
      <xdr:colOff>885825</xdr:colOff>
      <xdr:row>7</xdr:row>
      <xdr:rowOff>154641</xdr:rowOff>
    </xdr:to>
    <xdr:pic>
      <xdr:nvPicPr>
        <xdr:cNvPr id="10805" name="Picture 1336"/>
        <xdr:cNvPicPr>
          <a:picLocks noChangeAspect="1" noChangeArrowheads="1"/>
        </xdr:cNvPicPr>
      </xdr:nvPicPr>
      <xdr:blipFill>
        <a:blip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49125" y="3979545"/>
          <a:ext cx="838200" cy="100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7</xdr:row>
      <xdr:rowOff>0</xdr:rowOff>
    </xdr:from>
    <xdr:to>
      <xdr:col>10</xdr:col>
      <xdr:colOff>695325</xdr:colOff>
      <xdr:row>8</xdr:row>
      <xdr:rowOff>107016</xdr:rowOff>
    </xdr:to>
    <xdr:pic>
      <xdr:nvPicPr>
        <xdr:cNvPr id="10806" name="Picture 1372"/>
        <xdr:cNvPicPr>
          <a:picLocks noChangeAspect="1" noChangeArrowheads="1"/>
        </xdr:cNvPicPr>
      </xdr:nvPicPr>
      <xdr:blipFill>
        <a:blip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0" y="4827270"/>
          <a:ext cx="504825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8</xdr:row>
      <xdr:rowOff>9525</xdr:rowOff>
    </xdr:from>
    <xdr:to>
      <xdr:col>10</xdr:col>
      <xdr:colOff>895350</xdr:colOff>
      <xdr:row>9</xdr:row>
      <xdr:rowOff>164165</xdr:rowOff>
    </xdr:to>
    <xdr:pic>
      <xdr:nvPicPr>
        <xdr:cNvPr id="10807" name="Picture 1" descr="http://www.verociousmotorsports.com/core/media/media.nl/id.1766/c.606473/.f?h=e77423bb2d6852bdf9cc"/>
        <xdr:cNvPicPr>
          <a:picLocks noChangeAspect="1" noChangeArrowheads="1"/>
        </xdr:cNvPicPr>
      </xdr:nvPicPr>
      <xdr:blipFill>
        <a:blip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49125" y="5713095"/>
          <a:ext cx="847725" cy="1030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22</xdr:row>
      <xdr:rowOff>38100</xdr:rowOff>
    </xdr:from>
    <xdr:to>
      <xdr:col>10</xdr:col>
      <xdr:colOff>876300</xdr:colOff>
      <xdr:row>22</xdr:row>
      <xdr:rowOff>800100</xdr:rowOff>
    </xdr:to>
    <xdr:pic>
      <xdr:nvPicPr>
        <xdr:cNvPr id="10808" name="il_fi" descr="AOWingStudSmall"/>
        <xdr:cNvPicPr>
          <a:picLocks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1467612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21</xdr:row>
      <xdr:rowOff>38100</xdr:rowOff>
    </xdr:from>
    <xdr:to>
      <xdr:col>10</xdr:col>
      <xdr:colOff>847725</xdr:colOff>
      <xdr:row>21</xdr:row>
      <xdr:rowOff>638175</xdr:rowOff>
    </xdr:to>
    <xdr:pic>
      <xdr:nvPicPr>
        <xdr:cNvPr id="10809" name="il_fi" descr="150418023423_0"/>
        <xdr:cNvPicPr>
          <a:picLocks noChangeAspect="1" noChangeArrowheads="1"/>
        </xdr:cNvPicPr>
      </xdr:nvPicPr>
      <xdr:blipFill>
        <a:blip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87225" y="13799820"/>
          <a:ext cx="762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23</xdr:row>
      <xdr:rowOff>9525</xdr:rowOff>
    </xdr:from>
    <xdr:to>
      <xdr:col>10</xdr:col>
      <xdr:colOff>838200</xdr:colOff>
      <xdr:row>23</xdr:row>
      <xdr:rowOff>771525</xdr:rowOff>
    </xdr:to>
    <xdr:pic>
      <xdr:nvPicPr>
        <xdr:cNvPr id="10810" name="il_fi" descr="high_tensile_stainless_steel_collar_eyebolt"/>
        <xdr:cNvPicPr>
          <a:picLocks noChangeAspect="1" noChangeArrowheads="1"/>
        </xdr:cNvPicPr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77700" y="1552384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24</xdr:row>
      <xdr:rowOff>19050</xdr:rowOff>
    </xdr:from>
    <xdr:to>
      <xdr:col>10</xdr:col>
      <xdr:colOff>895350</xdr:colOff>
      <xdr:row>24</xdr:row>
      <xdr:rowOff>600075</xdr:rowOff>
    </xdr:to>
    <xdr:pic>
      <xdr:nvPicPr>
        <xdr:cNvPr id="10811" name="il_fi" descr="800px-Velcro_Hooks"/>
        <xdr:cNvPicPr>
          <a:picLocks noChangeAspect="1" noChangeArrowheads="1"/>
        </xdr:cNvPicPr>
      </xdr:nvPicPr>
      <xdr:blipFill>
        <a:blip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30075" y="16409670"/>
          <a:ext cx="866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25</xdr:row>
      <xdr:rowOff>19050</xdr:rowOff>
    </xdr:from>
    <xdr:to>
      <xdr:col>10</xdr:col>
      <xdr:colOff>904875</xdr:colOff>
      <xdr:row>25</xdr:row>
      <xdr:rowOff>609600</xdr:rowOff>
    </xdr:to>
    <xdr:pic>
      <xdr:nvPicPr>
        <xdr:cNvPr id="10812" name="il_fi" descr="300px-Velcro_Loops"/>
        <xdr:cNvPicPr>
          <a:picLocks noChangeAspect="1" noChangeArrowheads="1"/>
        </xdr:cNvPicPr>
      </xdr:nvPicPr>
      <xdr:blipFill>
        <a:blip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20550" y="1705737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33</xdr:row>
      <xdr:rowOff>104775</xdr:rowOff>
    </xdr:from>
    <xdr:to>
      <xdr:col>10</xdr:col>
      <xdr:colOff>847725</xdr:colOff>
      <xdr:row>33</xdr:row>
      <xdr:rowOff>685800</xdr:rowOff>
    </xdr:to>
    <xdr:pic>
      <xdr:nvPicPr>
        <xdr:cNvPr id="10813" name="il_fi" descr="nutretainer"/>
        <xdr:cNvPicPr>
          <a:picLocks noChangeAspect="1" noChangeArrowheads="1"/>
        </xdr:cNvPicPr>
      </xdr:nvPicPr>
      <xdr:blipFill>
        <a:blip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15800" y="19615785"/>
          <a:ext cx="733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34</xdr:row>
      <xdr:rowOff>28575</xdr:rowOff>
    </xdr:from>
    <xdr:to>
      <xdr:col>10</xdr:col>
      <xdr:colOff>904875</xdr:colOff>
      <xdr:row>34</xdr:row>
      <xdr:rowOff>723900</xdr:rowOff>
    </xdr:to>
    <xdr:pic>
      <xdr:nvPicPr>
        <xdr:cNvPr id="10814" name="il_fi" descr="J%20NUT%20TRADE"/>
        <xdr:cNvPicPr>
          <a:picLocks noChangeAspect="1" noChangeArrowheads="1"/>
        </xdr:cNvPicPr>
      </xdr:nvPicPr>
      <xdr:blipFill>
        <a:blip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58650" y="20415885"/>
          <a:ext cx="847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37</xdr:row>
      <xdr:rowOff>28575</xdr:rowOff>
    </xdr:from>
    <xdr:to>
      <xdr:col>10</xdr:col>
      <xdr:colOff>904875</xdr:colOff>
      <xdr:row>38</xdr:row>
      <xdr:rowOff>21291</xdr:rowOff>
    </xdr:to>
    <xdr:pic>
      <xdr:nvPicPr>
        <xdr:cNvPr id="10815" name="il_fi" descr="Quick_Release_Dentent_Ring_Pin"/>
        <xdr:cNvPicPr>
          <a:picLocks noChangeAspect="1" noChangeArrowheads="1"/>
        </xdr:cNvPicPr>
      </xdr:nvPicPr>
      <xdr:blipFill>
        <a:blip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39600" y="21659850"/>
          <a:ext cx="866775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53</xdr:row>
      <xdr:rowOff>0</xdr:rowOff>
    </xdr:from>
    <xdr:to>
      <xdr:col>11</xdr:col>
      <xdr:colOff>809625</xdr:colOff>
      <xdr:row>53</xdr:row>
      <xdr:rowOff>0</xdr:rowOff>
    </xdr:to>
    <xdr:pic>
      <xdr:nvPicPr>
        <xdr:cNvPr id="36" name="Picture 4" descr="8863tp2s.gif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01675" y="2680525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53</xdr:row>
      <xdr:rowOff>0</xdr:rowOff>
    </xdr:from>
    <xdr:to>
      <xdr:col>11</xdr:col>
      <xdr:colOff>809625</xdr:colOff>
      <xdr:row>53</xdr:row>
      <xdr:rowOff>0</xdr:rowOff>
    </xdr:to>
    <xdr:pic>
      <xdr:nvPicPr>
        <xdr:cNvPr id="37" name="Picture 4" descr="8863tp2s.gif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01675" y="2680525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99732</xdr:colOff>
      <xdr:row>74</xdr:row>
      <xdr:rowOff>184361</xdr:rowOff>
    </xdr:from>
    <xdr:to>
      <xdr:col>11</xdr:col>
      <xdr:colOff>2173941</xdr:colOff>
      <xdr:row>74</xdr:row>
      <xdr:rowOff>192741</xdr:rowOff>
    </xdr:to>
    <xdr:pic>
      <xdr:nvPicPr>
        <xdr:cNvPr id="38" name="图片 37"/>
        <xdr:cNvPicPr>
          <a:picLocks noChangeAspect="1"/>
        </xdr:cNvPicPr>
      </xdr:nvPicPr>
      <xdr:blipFill>
        <a:blip r:embed="rId21" cstate="print"/>
        <a:stretch>
          <a:fillRect/>
        </a:stretch>
      </xdr:blipFill>
      <xdr:spPr>
        <a:xfrm>
          <a:off x="13348970" y="32852995"/>
          <a:ext cx="2073910" cy="8255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27213</xdr:colOff>
      <xdr:row>75</xdr:row>
      <xdr:rowOff>54428</xdr:rowOff>
    </xdr:from>
    <xdr:to>
      <xdr:col>11</xdr:col>
      <xdr:colOff>13607</xdr:colOff>
      <xdr:row>75</xdr:row>
      <xdr:rowOff>1102036</xdr:rowOff>
    </xdr:to>
    <xdr:pic>
      <xdr:nvPicPr>
        <xdr:cNvPr id="41" name="图片 40"/>
        <xdr:cNvPicPr>
          <a:picLocks noChangeAspect="1"/>
        </xdr:cNvPicPr>
      </xdr:nvPicPr>
      <xdr:blipFill>
        <a:blip r:embed="rId22" cstate="print"/>
        <a:stretch>
          <a:fillRect/>
        </a:stretch>
      </xdr:blipFill>
      <xdr:spPr>
        <a:xfrm>
          <a:off x="12028170" y="33865820"/>
          <a:ext cx="1234440" cy="1047750"/>
        </a:xfrm>
        <a:prstGeom prst="rect">
          <a:avLst/>
        </a:prstGeom>
      </xdr:spPr>
    </xdr:pic>
    <xdr:clientData/>
  </xdr:twoCellAnchor>
  <xdr:twoCellAnchor editAs="oneCell">
    <xdr:from>
      <xdr:col>10</xdr:col>
      <xdr:colOff>40821</xdr:colOff>
      <xdr:row>74</xdr:row>
      <xdr:rowOff>163285</xdr:rowOff>
    </xdr:from>
    <xdr:to>
      <xdr:col>11</xdr:col>
      <xdr:colOff>1619250</xdr:colOff>
      <xdr:row>74</xdr:row>
      <xdr:rowOff>979713</xdr:rowOff>
    </xdr:to>
    <xdr:pic>
      <xdr:nvPicPr>
        <xdr:cNvPr id="42" name="图片 41"/>
        <xdr:cNvPicPr>
          <a:picLocks noChangeAspect="1"/>
        </xdr:cNvPicPr>
      </xdr:nvPicPr>
      <xdr:blipFill>
        <a:blip r:embed="rId21" cstate="print"/>
        <a:stretch>
          <a:fillRect/>
        </a:stretch>
      </xdr:blipFill>
      <xdr:spPr>
        <a:xfrm>
          <a:off x="12042140" y="32832040"/>
          <a:ext cx="2826385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771525</xdr:colOff>
      <xdr:row>61</xdr:row>
      <xdr:rowOff>28575</xdr:rowOff>
    </xdr:from>
    <xdr:to>
      <xdr:col>0</xdr:col>
      <xdr:colOff>5505450</xdr:colOff>
      <xdr:row>61</xdr:row>
      <xdr:rowOff>3152775</xdr:rowOff>
    </xdr:to>
    <xdr:pic>
      <xdr:nvPicPr>
        <xdr:cNvPr id="2" name="图片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1525" y="20103465"/>
          <a:ext cx="4733925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列表1" displayName="列表1_1" ref="A2:A52" totalsRowShown="0">
  <autoFilter ref="A2:A52"/>
  <tableColumns count="1">
    <tableColumn id="1" name="紧固件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列表2" displayName="列表2_1" ref="B2:B52" totalsRowShown="0">
  <autoFilter ref="B2:B52"/>
  <tableColumns count="1">
    <tableColumn id="1" name="产品种类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A1:H1"/>
    </sheetView>
  </sheetViews>
  <sheetFormatPr defaultColWidth="9" defaultRowHeight="14.25"/>
  <cols>
    <col min="1" max="1" width="6.75" style="161" customWidth="1"/>
    <col min="2" max="2" width="9" style="161" customWidth="1"/>
    <col min="3" max="7" width="9" style="161"/>
    <col min="8" max="8" width="13.875" style="161" customWidth="1"/>
    <col min="9" max="16384" width="9" style="161"/>
  </cols>
  <sheetData>
    <row r="1" ht="51.75" customHeight="1" spans="1:9">
      <c r="A1" s="162" t="s">
        <v>0</v>
      </c>
      <c r="B1" s="162"/>
      <c r="C1" s="162"/>
      <c r="D1" s="162"/>
      <c r="E1" s="162"/>
      <c r="F1" s="162"/>
      <c r="G1" s="162"/>
      <c r="H1" s="163"/>
      <c r="I1" s="177"/>
    </row>
    <row r="2" s="160" customFormat="1" ht="30" customHeight="1" spans="1:9">
      <c r="A2" s="164"/>
      <c r="B2" s="165" t="s">
        <v>1</v>
      </c>
      <c r="C2" s="166" t="s">
        <v>2</v>
      </c>
      <c r="D2" s="166"/>
      <c r="E2" s="166"/>
      <c r="F2" s="166"/>
      <c r="G2" s="166"/>
      <c r="H2" s="167"/>
      <c r="I2" s="189"/>
    </row>
    <row r="3" s="160" customFormat="1" ht="30" customHeight="1" spans="1:12">
      <c r="A3" s="164"/>
      <c r="B3" s="168">
        <v>1</v>
      </c>
      <c r="C3" s="169" t="s">
        <v>3</v>
      </c>
      <c r="D3" s="169"/>
      <c r="E3" s="169"/>
      <c r="F3" s="169"/>
      <c r="G3" s="169"/>
      <c r="H3" s="170"/>
      <c r="I3" s="189"/>
      <c r="K3" s="190"/>
      <c r="L3" s="191"/>
    </row>
    <row r="4" s="160" customFormat="1" ht="30" customHeight="1" spans="1:10">
      <c r="A4" s="164"/>
      <c r="B4" s="168">
        <v>2</v>
      </c>
      <c r="C4" s="171" t="s">
        <v>4</v>
      </c>
      <c r="D4" s="171"/>
      <c r="E4" s="171"/>
      <c r="F4" s="171"/>
      <c r="G4" s="169"/>
      <c r="H4" s="170"/>
      <c r="I4" s="189"/>
      <c r="J4" s="191"/>
    </row>
    <row r="5" s="160" customFormat="1" ht="30" customHeight="1" spans="1:9">
      <c r="A5" s="164"/>
      <c r="B5" s="168">
        <v>3</v>
      </c>
      <c r="C5" s="169" t="s">
        <v>5</v>
      </c>
      <c r="D5" s="169"/>
      <c r="E5" s="169"/>
      <c r="F5" s="169"/>
      <c r="G5" s="169"/>
      <c r="H5" s="170"/>
      <c r="I5" s="189"/>
    </row>
    <row r="6" s="160" customFormat="1" ht="30" customHeight="1" spans="1:9">
      <c r="A6" s="164"/>
      <c r="B6" s="168">
        <v>4</v>
      </c>
      <c r="C6" s="171" t="s">
        <v>6</v>
      </c>
      <c r="D6" s="171"/>
      <c r="E6" s="171"/>
      <c r="F6" s="171"/>
      <c r="G6" s="169"/>
      <c r="H6" s="172"/>
      <c r="I6" s="189"/>
    </row>
    <row r="7" spans="1:9">
      <c r="A7" s="173"/>
      <c r="B7" s="173"/>
      <c r="C7" s="173"/>
      <c r="D7" s="173"/>
      <c r="E7" s="173"/>
      <c r="F7" s="173"/>
      <c r="G7" s="173"/>
      <c r="H7" s="174"/>
      <c r="I7" s="177"/>
    </row>
    <row r="8" spans="1:9">
      <c r="A8" s="173"/>
      <c r="B8" s="173"/>
      <c r="C8" s="173"/>
      <c r="D8" s="173"/>
      <c r="E8" s="173"/>
      <c r="F8" s="173"/>
      <c r="G8" s="173"/>
      <c r="H8" s="174"/>
      <c r="I8" s="177"/>
    </row>
    <row r="9" spans="1:9">
      <c r="A9" s="173"/>
      <c r="B9" s="173"/>
      <c r="C9" s="173"/>
      <c r="D9" s="173"/>
      <c r="E9" s="173"/>
      <c r="F9" s="173"/>
      <c r="G9" s="173"/>
      <c r="H9" s="174"/>
      <c r="I9" s="177"/>
    </row>
    <row r="10" ht="159.95" customHeight="1" spans="1:9">
      <c r="A10" s="175"/>
      <c r="B10" s="175"/>
      <c r="C10" s="175"/>
      <c r="D10" s="175"/>
      <c r="E10" s="175"/>
      <c r="F10" s="175"/>
      <c r="G10" s="175"/>
      <c r="H10" s="176"/>
      <c r="I10" s="177"/>
    </row>
    <row r="11" spans="2:9">
      <c r="B11" s="177"/>
      <c r="C11" s="177"/>
      <c r="D11" s="177"/>
      <c r="E11" s="177"/>
      <c r="F11" s="177"/>
      <c r="G11" s="177"/>
      <c r="H11" s="177"/>
      <c r="I11" s="177"/>
    </row>
    <row r="13" ht="15"/>
    <row r="14" spans="1:8">
      <c r="A14" s="178" t="s">
        <v>7</v>
      </c>
      <c r="B14" s="179" t="s">
        <v>8</v>
      </c>
      <c r="C14" s="180"/>
      <c r="D14" s="180"/>
      <c r="E14" s="180"/>
      <c r="F14" s="180"/>
      <c r="G14" s="180"/>
      <c r="H14" s="181"/>
    </row>
    <row r="15" spans="1:8">
      <c r="A15" s="182"/>
      <c r="B15" s="183" t="s">
        <v>9</v>
      </c>
      <c r="C15" s="184"/>
      <c r="D15" s="184"/>
      <c r="E15" s="184"/>
      <c r="F15" s="184"/>
      <c r="G15" s="184"/>
      <c r="H15" s="185"/>
    </row>
    <row r="16" spans="1:8">
      <c r="A16" s="182"/>
      <c r="B16" s="184"/>
      <c r="C16" s="184"/>
      <c r="D16" s="184"/>
      <c r="E16" s="184"/>
      <c r="F16" s="184"/>
      <c r="G16" s="184"/>
      <c r="H16" s="185"/>
    </row>
    <row r="17" ht="15" spans="1:8">
      <c r="A17" s="186"/>
      <c r="B17" s="187"/>
      <c r="C17" s="187"/>
      <c r="D17" s="187"/>
      <c r="E17" s="187"/>
      <c r="F17" s="187"/>
      <c r="G17" s="187"/>
      <c r="H17" s="188"/>
    </row>
  </sheetData>
  <mergeCells count="6">
    <mergeCell ref="A1:H1"/>
    <mergeCell ref="C2:H2"/>
    <mergeCell ref="C3:F3"/>
    <mergeCell ref="C4:F4"/>
    <mergeCell ref="C5:F5"/>
    <mergeCell ref="C6:F6"/>
  </mergeCells>
  <hyperlinks>
    <hyperlink ref="C3:F3" location="加工工序成本!A1" display=" 加工工序成本 "/>
    <hyperlink ref="C4:F4" location="'加工工序增补（通过项）'!A1" display=" 加工工序增补（通过项）"/>
    <hyperlink ref="C5:F5" location="紧固件价格!A1" display=" 紧固件价格"/>
    <hyperlink ref="C6:F6" location="材料价格!A1" display=" 材料价格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zoomScale="85" zoomScaleNormal="85" workbookViewId="0">
      <pane xSplit="3" ySplit="2" topLeftCell="D3" activePane="bottomRight" state="frozen"/>
      <selection/>
      <selection pane="topRight"/>
      <selection pane="bottomLeft"/>
      <selection pane="bottomRight" activeCell="A4" sqref="A4"/>
    </sheetView>
  </sheetViews>
  <sheetFormatPr defaultColWidth="9" defaultRowHeight="15" outlineLevelCol="6"/>
  <cols>
    <col min="1" max="1" width="44.875" style="107" customWidth="1"/>
    <col min="2" max="2" width="10.875" style="108" customWidth="1"/>
    <col min="3" max="3" width="10.25" style="107" customWidth="1"/>
    <col min="4" max="4" width="16.25" style="107" customWidth="1"/>
    <col min="5" max="5" width="22.875" style="107" customWidth="1"/>
    <col min="6" max="6" width="22.75" customWidth="1"/>
    <col min="7" max="7" width="58.625" style="20" customWidth="1"/>
  </cols>
  <sheetData>
    <row r="1" s="20" customFormat="1" ht="15.75" customHeight="1" spans="1:5">
      <c r="A1" s="25" t="s">
        <v>10</v>
      </c>
      <c r="B1" s="109"/>
      <c r="C1" s="110"/>
      <c r="D1" s="111"/>
      <c r="E1" s="111"/>
    </row>
    <row r="2" s="20" customFormat="1" ht="15.75" customHeight="1" spans="1:7">
      <c r="A2" s="114" t="s">
        <v>11</v>
      </c>
      <c r="B2" s="139" t="s">
        <v>12</v>
      </c>
      <c r="C2" s="114" t="s">
        <v>13</v>
      </c>
      <c r="D2" s="114" t="s">
        <v>14</v>
      </c>
      <c r="E2" s="114" t="s">
        <v>15</v>
      </c>
      <c r="F2" s="115" t="s">
        <v>16</v>
      </c>
      <c r="G2" s="114" t="s">
        <v>17</v>
      </c>
    </row>
    <row r="3" s="21" customFormat="1" ht="15.75" customHeight="1" spans="1:5">
      <c r="A3" s="140" t="s">
        <v>18</v>
      </c>
      <c r="B3" s="141">
        <v>0.1008</v>
      </c>
      <c r="C3" s="124" t="s">
        <v>19</v>
      </c>
      <c r="D3" s="118" t="s">
        <v>20</v>
      </c>
      <c r="E3" s="118"/>
    </row>
    <row r="4" s="21" customFormat="1" ht="15.75" customHeight="1" spans="1:7">
      <c r="A4" s="140" t="s">
        <v>21</v>
      </c>
      <c r="B4" s="141">
        <v>0.84</v>
      </c>
      <c r="C4" s="124" t="s">
        <v>22</v>
      </c>
      <c r="D4" s="118" t="s">
        <v>20</v>
      </c>
      <c r="E4" s="118"/>
      <c r="G4" s="142"/>
    </row>
    <row r="5" s="21" customFormat="1" ht="15.75" customHeight="1" spans="1:7">
      <c r="A5" s="143" t="s">
        <v>23</v>
      </c>
      <c r="B5" s="141">
        <v>0.672</v>
      </c>
      <c r="C5" s="124" t="s">
        <v>24</v>
      </c>
      <c r="D5" s="118" t="s">
        <v>20</v>
      </c>
      <c r="E5" s="118"/>
      <c r="G5" s="144" t="s">
        <v>25</v>
      </c>
    </row>
    <row r="6" s="21" customFormat="1" ht="15.75" customHeight="1" spans="1:7">
      <c r="A6" s="140" t="s">
        <v>26</v>
      </c>
      <c r="B6" s="141">
        <v>0.84</v>
      </c>
      <c r="C6" s="124" t="s">
        <v>27</v>
      </c>
      <c r="D6" s="118" t="s">
        <v>20</v>
      </c>
      <c r="E6" s="118"/>
      <c r="G6" s="142"/>
    </row>
    <row r="7" s="21" customFormat="1" ht="15.75" customHeight="1" spans="1:5">
      <c r="A7" s="140" t="s">
        <v>28</v>
      </c>
      <c r="B7" s="141">
        <v>0.1008</v>
      </c>
      <c r="C7" s="124" t="s">
        <v>19</v>
      </c>
      <c r="D7" s="118" t="s">
        <v>20</v>
      </c>
      <c r="E7" s="118"/>
    </row>
    <row r="8" s="21" customFormat="1" ht="15.75" customHeight="1" spans="1:7">
      <c r="A8" s="140" t="s">
        <v>29</v>
      </c>
      <c r="B8" s="141">
        <v>2</v>
      </c>
      <c r="C8" s="124" t="s">
        <v>24</v>
      </c>
      <c r="D8" s="118" t="s">
        <v>30</v>
      </c>
      <c r="E8" s="118"/>
      <c r="G8" s="142" t="s">
        <v>31</v>
      </c>
    </row>
    <row r="9" s="21" customFormat="1" ht="15.75" customHeight="1" spans="1:7">
      <c r="A9" s="140" t="s">
        <v>32</v>
      </c>
      <c r="B9" s="141">
        <v>2</v>
      </c>
      <c r="C9" s="124" t="s">
        <v>24</v>
      </c>
      <c r="D9" s="118" t="s">
        <v>30</v>
      </c>
      <c r="E9" s="118"/>
      <c r="G9" s="142" t="s">
        <v>31</v>
      </c>
    </row>
    <row r="10" s="21" customFormat="1" ht="15.75" customHeight="1" spans="1:6">
      <c r="A10" s="145" t="s">
        <v>33</v>
      </c>
      <c r="B10" s="141">
        <v>1.44</v>
      </c>
      <c r="C10" s="124" t="s">
        <v>24</v>
      </c>
      <c r="D10" s="118" t="s">
        <v>30</v>
      </c>
      <c r="E10" s="118"/>
      <c r="F10" s="21" t="s">
        <v>34</v>
      </c>
    </row>
    <row r="11" s="21" customFormat="1" ht="15.75" customHeight="1" spans="1:6">
      <c r="A11" s="124" t="s">
        <v>35</v>
      </c>
      <c r="B11" s="141">
        <v>1.76</v>
      </c>
      <c r="C11" s="124" t="s">
        <v>22</v>
      </c>
      <c r="D11" s="118" t="s">
        <v>30</v>
      </c>
      <c r="E11" s="118"/>
      <c r="F11" s="21" t="s">
        <v>34</v>
      </c>
    </row>
    <row r="12" s="21" customFormat="1" ht="15.75" customHeight="1" spans="1:6">
      <c r="A12" s="124" t="s">
        <v>36</v>
      </c>
      <c r="B12" s="141">
        <v>3.6</v>
      </c>
      <c r="C12" s="124" t="s">
        <v>22</v>
      </c>
      <c r="D12" s="118" t="s">
        <v>30</v>
      </c>
      <c r="E12" s="118"/>
      <c r="F12" s="21" t="s">
        <v>34</v>
      </c>
    </row>
    <row r="13" s="21" customFormat="1" ht="15.75" customHeight="1" spans="1:6">
      <c r="A13" s="124" t="s">
        <v>37</v>
      </c>
      <c r="B13" s="141">
        <v>6</v>
      </c>
      <c r="C13" s="124" t="s">
        <v>22</v>
      </c>
      <c r="D13" s="118" t="s">
        <v>30</v>
      </c>
      <c r="E13" s="118"/>
      <c r="F13" s="21" t="s">
        <v>34</v>
      </c>
    </row>
    <row r="14" s="21" customFormat="1" ht="15.75" customHeight="1" spans="1:6">
      <c r="A14" s="124" t="s">
        <v>38</v>
      </c>
      <c r="B14" s="141">
        <v>7.84</v>
      </c>
      <c r="C14" s="124" t="s">
        <v>22</v>
      </c>
      <c r="D14" s="118" t="s">
        <v>30</v>
      </c>
      <c r="E14" s="118"/>
      <c r="F14" s="21" t="s">
        <v>34</v>
      </c>
    </row>
    <row r="15" s="21" customFormat="1" ht="15.75" customHeight="1" spans="1:7">
      <c r="A15" s="124" t="s">
        <v>39</v>
      </c>
      <c r="B15" s="141">
        <v>0.24</v>
      </c>
      <c r="C15" s="124" t="s">
        <v>40</v>
      </c>
      <c r="D15" s="118" t="s">
        <v>30</v>
      </c>
      <c r="E15" s="118"/>
      <c r="F15" s="21" t="s">
        <v>34</v>
      </c>
      <c r="G15" s="142" t="s">
        <v>41</v>
      </c>
    </row>
    <row r="16" s="21" customFormat="1" ht="15.75" customHeight="1" spans="1:6">
      <c r="A16" s="124" t="s">
        <v>42</v>
      </c>
      <c r="B16" s="141">
        <v>1.44</v>
      </c>
      <c r="C16" s="124" t="s">
        <v>24</v>
      </c>
      <c r="D16" s="118" t="s">
        <v>30</v>
      </c>
      <c r="E16" s="118"/>
      <c r="F16" s="21" t="s">
        <v>34</v>
      </c>
    </row>
    <row r="17" s="21" customFormat="1" ht="15.75" customHeight="1" spans="1:6">
      <c r="A17" s="124" t="s">
        <v>43</v>
      </c>
      <c r="B17" s="141">
        <v>1.344</v>
      </c>
      <c r="C17" s="124" t="s">
        <v>24</v>
      </c>
      <c r="D17" s="146" t="s">
        <v>30</v>
      </c>
      <c r="E17" s="118"/>
      <c r="F17" s="21" t="s">
        <v>34</v>
      </c>
    </row>
    <row r="18" s="21" customFormat="1" ht="15.75" customHeight="1" spans="1:7">
      <c r="A18" s="124" t="s">
        <v>44</v>
      </c>
      <c r="B18" s="141">
        <v>3.2</v>
      </c>
      <c r="C18" s="124" t="s">
        <v>45</v>
      </c>
      <c r="D18" s="118" t="s">
        <v>30</v>
      </c>
      <c r="E18" s="118"/>
      <c r="F18" s="21" t="s">
        <v>34</v>
      </c>
      <c r="G18" s="144" t="s">
        <v>46</v>
      </c>
    </row>
    <row r="19" s="21" customFormat="1" ht="15.75" customHeight="1" spans="1:7">
      <c r="A19" s="124" t="s">
        <v>47</v>
      </c>
      <c r="B19" s="141">
        <v>1.68</v>
      </c>
      <c r="C19" s="124" t="s">
        <v>24</v>
      </c>
      <c r="D19" s="146" t="s">
        <v>30</v>
      </c>
      <c r="E19" s="118"/>
      <c r="G19" s="144" t="s">
        <v>48</v>
      </c>
    </row>
    <row r="20" s="21" customFormat="1" ht="15.75" customHeight="1" spans="1:7">
      <c r="A20" s="124" t="s">
        <v>49</v>
      </c>
      <c r="B20" s="141">
        <v>1.68</v>
      </c>
      <c r="C20" s="124" t="s">
        <v>24</v>
      </c>
      <c r="D20" s="118" t="s">
        <v>30</v>
      </c>
      <c r="E20" s="118"/>
      <c r="G20" s="144" t="s">
        <v>48</v>
      </c>
    </row>
    <row r="21" s="21" customFormat="1" ht="15.75" customHeight="1" spans="1:6">
      <c r="A21" s="124" t="s">
        <v>50</v>
      </c>
      <c r="B21" s="141">
        <v>1.6</v>
      </c>
      <c r="C21" s="124" t="s">
        <v>45</v>
      </c>
      <c r="D21" s="118" t="s">
        <v>30</v>
      </c>
      <c r="E21" s="118"/>
      <c r="F21" s="21" t="s">
        <v>51</v>
      </c>
    </row>
    <row r="22" s="21" customFormat="1" ht="15.75" customHeight="1" spans="1:7">
      <c r="A22" s="124" t="s">
        <v>52</v>
      </c>
      <c r="B22" s="141">
        <v>0.64</v>
      </c>
      <c r="C22" s="124" t="s">
        <v>19</v>
      </c>
      <c r="D22" s="118" t="s">
        <v>30</v>
      </c>
      <c r="E22" s="118"/>
      <c r="F22" s="21" t="s">
        <v>34</v>
      </c>
      <c r="G22" s="142" t="s">
        <v>53</v>
      </c>
    </row>
    <row r="23" s="21" customFormat="1" ht="15.75" customHeight="1" spans="1:7">
      <c r="A23" s="124" t="s">
        <v>54</v>
      </c>
      <c r="B23" s="141">
        <v>0.64</v>
      </c>
      <c r="C23" s="124" t="s">
        <v>19</v>
      </c>
      <c r="D23" s="118" t="s">
        <v>30</v>
      </c>
      <c r="E23" s="118"/>
      <c r="F23" s="21" t="s">
        <v>34</v>
      </c>
      <c r="G23" s="142" t="s">
        <v>53</v>
      </c>
    </row>
    <row r="24" s="21" customFormat="1" ht="15.75" customHeight="1" spans="1:7">
      <c r="A24" s="124" t="s">
        <v>55</v>
      </c>
      <c r="B24" s="141">
        <v>0.64</v>
      </c>
      <c r="C24" s="124" t="s">
        <v>19</v>
      </c>
      <c r="D24" s="118" t="s">
        <v>30</v>
      </c>
      <c r="E24" s="118"/>
      <c r="F24" s="21" t="s">
        <v>34</v>
      </c>
      <c r="G24" s="142" t="s">
        <v>53</v>
      </c>
    </row>
    <row r="25" s="21" customFormat="1" ht="15.75" customHeight="1" spans="1:7">
      <c r="A25" s="124" t="s">
        <v>56</v>
      </c>
      <c r="B25" s="141">
        <v>0.016</v>
      </c>
      <c r="C25" s="124" t="s">
        <v>19</v>
      </c>
      <c r="D25" s="118" t="s">
        <v>30</v>
      </c>
      <c r="E25" s="118"/>
      <c r="F25" s="21" t="s">
        <v>34</v>
      </c>
      <c r="G25" s="144" t="s">
        <v>57</v>
      </c>
    </row>
    <row r="26" s="21" customFormat="1" ht="15.75" customHeight="1" spans="1:7">
      <c r="A26" s="124" t="s">
        <v>58</v>
      </c>
      <c r="B26" s="141">
        <v>0.96</v>
      </c>
      <c r="C26" s="124" t="s">
        <v>40</v>
      </c>
      <c r="D26" s="118" t="s">
        <v>30</v>
      </c>
      <c r="E26" s="118"/>
      <c r="F26" s="21" t="s">
        <v>34</v>
      </c>
      <c r="G26" s="144" t="s">
        <v>59</v>
      </c>
    </row>
    <row r="27" s="21" customFormat="1" ht="15.75" customHeight="1" spans="1:6">
      <c r="A27" s="124" t="s">
        <v>60</v>
      </c>
      <c r="B27" s="141">
        <v>0.4</v>
      </c>
      <c r="C27" s="124" t="s">
        <v>40</v>
      </c>
      <c r="D27" s="118" t="s">
        <v>30</v>
      </c>
      <c r="E27" s="118"/>
      <c r="F27" s="21" t="s">
        <v>34</v>
      </c>
    </row>
    <row r="28" s="21" customFormat="1" ht="15.75" customHeight="1" spans="1:6">
      <c r="A28" s="124" t="s">
        <v>61</v>
      </c>
      <c r="B28" s="141">
        <v>1.44</v>
      </c>
      <c r="C28" s="124" t="s">
        <v>24</v>
      </c>
      <c r="D28" s="118" t="s">
        <v>30</v>
      </c>
      <c r="E28" s="118"/>
      <c r="F28" s="21" t="s">
        <v>34</v>
      </c>
    </row>
    <row r="29" s="21" customFormat="1" ht="15.75" customHeight="1" spans="1:7">
      <c r="A29" s="124" t="s">
        <v>62</v>
      </c>
      <c r="B29" s="141">
        <v>0.416</v>
      </c>
      <c r="C29" s="124" t="s">
        <v>24</v>
      </c>
      <c r="D29" s="118" t="s">
        <v>30</v>
      </c>
      <c r="E29" s="118"/>
      <c r="F29" s="21" t="s">
        <v>34</v>
      </c>
      <c r="G29" s="21" t="s">
        <v>63</v>
      </c>
    </row>
    <row r="30" s="21" customFormat="1" ht="15.75" customHeight="1" spans="1:6">
      <c r="A30" s="124" t="s">
        <v>64</v>
      </c>
      <c r="B30" s="141">
        <v>0.184</v>
      </c>
      <c r="C30" s="124" t="s">
        <v>24</v>
      </c>
      <c r="D30" s="118" t="s">
        <v>30</v>
      </c>
      <c r="E30" s="118"/>
      <c r="F30" s="21" t="s">
        <v>34</v>
      </c>
    </row>
    <row r="31" s="21" customFormat="1" ht="15.75" customHeight="1" spans="1:6">
      <c r="A31" s="124" t="s">
        <v>65</v>
      </c>
      <c r="B31" s="141">
        <v>4</v>
      </c>
      <c r="C31" s="124" t="s">
        <v>40</v>
      </c>
      <c r="D31" s="118" t="s">
        <v>30</v>
      </c>
      <c r="E31" s="118"/>
      <c r="F31" s="21" t="s">
        <v>34</v>
      </c>
    </row>
    <row r="32" s="21" customFormat="1" ht="15.75" customHeight="1" spans="1:7">
      <c r="A32" s="124" t="s">
        <v>66</v>
      </c>
      <c r="B32" s="141">
        <v>0.336</v>
      </c>
      <c r="C32" s="124" t="s">
        <v>24</v>
      </c>
      <c r="D32" s="118" t="s">
        <v>30</v>
      </c>
      <c r="E32" s="118"/>
      <c r="F32" s="21" t="s">
        <v>34</v>
      </c>
      <c r="G32" s="147" t="s">
        <v>67</v>
      </c>
    </row>
    <row r="33" s="21" customFormat="1" ht="15.75" customHeight="1" spans="1:6">
      <c r="A33" s="124" t="s">
        <v>68</v>
      </c>
      <c r="B33" s="141">
        <v>1.6</v>
      </c>
      <c r="C33" s="124" t="s">
        <v>45</v>
      </c>
      <c r="D33" s="118" t="s">
        <v>30</v>
      </c>
      <c r="E33" s="118"/>
      <c r="F33" s="21" t="s">
        <v>51</v>
      </c>
    </row>
    <row r="34" s="21" customFormat="1" ht="15.75" customHeight="1" spans="1:7">
      <c r="A34" s="124" t="s">
        <v>69</v>
      </c>
      <c r="B34" s="141">
        <v>3.2</v>
      </c>
      <c r="C34" s="124" t="s">
        <v>45</v>
      </c>
      <c r="D34" s="118" t="s">
        <v>30</v>
      </c>
      <c r="E34" s="118"/>
      <c r="F34" s="21" t="s">
        <v>51</v>
      </c>
      <c r="G34" s="142" t="s">
        <v>70</v>
      </c>
    </row>
    <row r="35" s="21" customFormat="1" ht="15.75" customHeight="1" spans="1:7">
      <c r="A35" s="124" t="s">
        <v>71</v>
      </c>
      <c r="B35" s="141">
        <v>0.0672</v>
      </c>
      <c r="C35" s="124" t="s">
        <v>40</v>
      </c>
      <c r="D35" s="118" t="s">
        <v>72</v>
      </c>
      <c r="E35" s="118"/>
      <c r="G35" s="144" t="s">
        <v>73</v>
      </c>
    </row>
    <row r="36" s="21" customFormat="1" ht="15.75" customHeight="1" spans="1:5">
      <c r="A36" s="124" t="s">
        <v>74</v>
      </c>
      <c r="B36" s="141">
        <v>0.315</v>
      </c>
      <c r="C36" s="124" t="s">
        <v>75</v>
      </c>
      <c r="D36" s="118" t="s">
        <v>76</v>
      </c>
      <c r="E36" s="118"/>
    </row>
    <row r="37" s="21" customFormat="1" ht="15.75" customHeight="1" spans="1:5">
      <c r="A37" s="124" t="s">
        <v>77</v>
      </c>
      <c r="B37" s="141">
        <v>3.36</v>
      </c>
      <c r="C37" s="124" t="s">
        <v>78</v>
      </c>
      <c r="D37" s="118" t="s">
        <v>76</v>
      </c>
      <c r="E37" s="118"/>
    </row>
    <row r="38" s="21" customFormat="1" ht="15.75" customHeight="1" spans="1:5">
      <c r="A38" s="124" t="s">
        <v>79</v>
      </c>
      <c r="B38" s="141">
        <v>0.8064</v>
      </c>
      <c r="C38" s="124" t="s">
        <v>80</v>
      </c>
      <c r="D38" s="118" t="s">
        <v>81</v>
      </c>
      <c r="E38" s="118"/>
    </row>
    <row r="39" s="21" customFormat="1" ht="15.75" customHeight="1" spans="1:5">
      <c r="A39" s="124" t="s">
        <v>82</v>
      </c>
      <c r="B39" s="141">
        <v>1.2096</v>
      </c>
      <c r="C39" s="124" t="s">
        <v>80</v>
      </c>
      <c r="D39" s="118" t="s">
        <v>81</v>
      </c>
      <c r="E39" s="118"/>
    </row>
    <row r="40" s="21" customFormat="1" ht="15.75" customHeight="1" spans="1:5">
      <c r="A40" s="124" t="s">
        <v>83</v>
      </c>
      <c r="B40" s="141">
        <v>0.567</v>
      </c>
      <c r="C40" s="124" t="s">
        <v>75</v>
      </c>
      <c r="D40" s="118" t="s">
        <v>84</v>
      </c>
      <c r="E40" s="118"/>
    </row>
    <row r="41" s="21" customFormat="1" ht="15.75" customHeight="1" spans="1:5">
      <c r="A41" s="124" t="s">
        <v>85</v>
      </c>
      <c r="B41" s="141">
        <v>0.686</v>
      </c>
      <c r="C41" s="124" t="s">
        <v>75</v>
      </c>
      <c r="D41" s="118" t="s">
        <v>84</v>
      </c>
      <c r="E41" s="118"/>
    </row>
    <row r="42" s="21" customFormat="1" ht="15.75" customHeight="1" spans="1:5">
      <c r="A42" s="124" t="s">
        <v>86</v>
      </c>
      <c r="B42" s="141">
        <v>1.68</v>
      </c>
      <c r="C42" s="124" t="s">
        <v>75</v>
      </c>
      <c r="D42" s="118" t="s">
        <v>84</v>
      </c>
      <c r="E42" s="118"/>
    </row>
    <row r="43" s="21" customFormat="1" ht="15.75" customHeight="1" spans="1:5">
      <c r="A43" s="124" t="s">
        <v>87</v>
      </c>
      <c r="B43" s="141">
        <v>0.469</v>
      </c>
      <c r="C43" s="124" t="s">
        <v>75</v>
      </c>
      <c r="D43" s="118" t="s">
        <v>84</v>
      </c>
      <c r="E43" s="118"/>
    </row>
    <row r="44" s="21" customFormat="1" ht="15.75" customHeight="1" spans="1:5">
      <c r="A44" s="124" t="s">
        <v>88</v>
      </c>
      <c r="B44" s="141">
        <v>0.364</v>
      </c>
      <c r="C44" s="124" t="s">
        <v>75</v>
      </c>
      <c r="D44" s="118" t="s">
        <v>84</v>
      </c>
      <c r="E44" s="118"/>
    </row>
    <row r="45" s="21" customFormat="1" ht="15.75" customHeight="1" spans="1:5">
      <c r="A45" s="124" t="s">
        <v>89</v>
      </c>
      <c r="B45" s="141">
        <v>0.791</v>
      </c>
      <c r="C45" s="124" t="s">
        <v>75</v>
      </c>
      <c r="D45" s="118" t="s">
        <v>84</v>
      </c>
      <c r="E45" s="118"/>
    </row>
    <row r="46" s="21" customFormat="1" ht="15.75" customHeight="1" spans="1:5">
      <c r="A46" s="124" t="s">
        <v>90</v>
      </c>
      <c r="B46" s="141">
        <v>0.469</v>
      </c>
      <c r="C46" s="124" t="s">
        <v>75</v>
      </c>
      <c r="D46" s="118" t="s">
        <v>84</v>
      </c>
      <c r="E46" s="118"/>
    </row>
    <row r="47" s="21" customFormat="1" ht="15.75" customHeight="1" spans="1:5">
      <c r="A47" s="124" t="s">
        <v>91</v>
      </c>
      <c r="B47" s="141">
        <v>0.568</v>
      </c>
      <c r="C47" s="124" t="s">
        <v>75</v>
      </c>
      <c r="D47" s="118" t="s">
        <v>92</v>
      </c>
      <c r="E47" s="118"/>
    </row>
    <row r="48" s="21" customFormat="1" ht="15.75" customHeight="1" spans="1:5">
      <c r="A48" s="124" t="s">
        <v>93</v>
      </c>
      <c r="B48" s="141">
        <v>0.16</v>
      </c>
      <c r="C48" s="124" t="s">
        <v>75</v>
      </c>
      <c r="D48" s="118" t="s">
        <v>92</v>
      </c>
      <c r="E48" s="118"/>
    </row>
    <row r="49" s="21" customFormat="1" ht="15.75" customHeight="1" spans="1:5">
      <c r="A49" s="124" t="s">
        <v>94</v>
      </c>
      <c r="B49" s="141">
        <v>0.35</v>
      </c>
      <c r="C49" s="124" t="s">
        <v>75</v>
      </c>
      <c r="D49" s="118" t="s">
        <v>92</v>
      </c>
      <c r="E49" s="118"/>
    </row>
    <row r="50" s="21" customFormat="1" ht="15.75" customHeight="1" spans="1:5">
      <c r="A50" s="124" t="s">
        <v>95</v>
      </c>
      <c r="B50" s="141">
        <v>0.68</v>
      </c>
      <c r="C50" s="124" t="s">
        <v>75</v>
      </c>
      <c r="D50" s="118" t="s">
        <v>92</v>
      </c>
      <c r="E50" s="118"/>
    </row>
    <row r="51" s="21" customFormat="1" ht="15.75" customHeight="1" spans="1:5">
      <c r="A51" s="124" t="s">
        <v>96</v>
      </c>
      <c r="B51" s="141">
        <v>0.784</v>
      </c>
      <c r="C51" s="124" t="s">
        <v>75</v>
      </c>
      <c r="D51" s="118" t="s">
        <v>92</v>
      </c>
      <c r="E51" s="118"/>
    </row>
    <row r="52" s="21" customFormat="1" ht="15.75" customHeight="1" spans="1:5">
      <c r="A52" s="124" t="s">
        <v>97</v>
      </c>
      <c r="B52" s="141">
        <v>0.84</v>
      </c>
      <c r="C52" s="124" t="s">
        <v>75</v>
      </c>
      <c r="D52" s="118" t="s">
        <v>92</v>
      </c>
      <c r="E52" s="118"/>
    </row>
    <row r="53" s="21" customFormat="1" ht="15.75" customHeight="1" spans="1:5">
      <c r="A53" s="124" t="s">
        <v>98</v>
      </c>
      <c r="B53" s="141">
        <v>0.68</v>
      </c>
      <c r="C53" s="124" t="s">
        <v>75</v>
      </c>
      <c r="D53" s="118" t="s">
        <v>92</v>
      </c>
      <c r="E53" s="118"/>
    </row>
    <row r="54" s="21" customFormat="1" ht="15.75" customHeight="1" spans="1:5">
      <c r="A54" s="124" t="s">
        <v>99</v>
      </c>
      <c r="B54" s="141">
        <v>0.592</v>
      </c>
      <c r="C54" s="124" t="s">
        <v>75</v>
      </c>
      <c r="D54" s="118" t="s">
        <v>92</v>
      </c>
      <c r="E54" s="118"/>
    </row>
    <row r="55" s="21" customFormat="1" ht="15.75" customHeight="1" spans="1:5">
      <c r="A55" s="124" t="s">
        <v>100</v>
      </c>
      <c r="B55" s="141">
        <v>0.496</v>
      </c>
      <c r="C55" s="124" t="s">
        <v>75</v>
      </c>
      <c r="D55" s="118" t="s">
        <v>92</v>
      </c>
      <c r="E55" s="118"/>
    </row>
    <row r="56" s="21" customFormat="1" ht="15.75" customHeight="1" spans="1:5">
      <c r="A56" s="124" t="s">
        <v>101</v>
      </c>
      <c r="B56" s="141">
        <v>0.576</v>
      </c>
      <c r="C56" s="124" t="s">
        <v>75</v>
      </c>
      <c r="D56" s="118" t="s">
        <v>92</v>
      </c>
      <c r="E56" s="118"/>
    </row>
    <row r="57" s="21" customFormat="1" ht="15.75" customHeight="1" spans="1:5">
      <c r="A57" s="124" t="s">
        <v>102</v>
      </c>
      <c r="B57" s="141">
        <v>0.0672</v>
      </c>
      <c r="C57" s="124" t="s">
        <v>78</v>
      </c>
      <c r="D57" s="118" t="s">
        <v>103</v>
      </c>
      <c r="E57" s="118"/>
    </row>
    <row r="58" s="21" customFormat="1" ht="15.75" customHeight="1" spans="1:5">
      <c r="A58" s="124" t="s">
        <v>104</v>
      </c>
      <c r="B58" s="141">
        <v>0.63</v>
      </c>
      <c r="C58" s="124" t="s">
        <v>75</v>
      </c>
      <c r="D58" s="118" t="s">
        <v>103</v>
      </c>
      <c r="E58" s="118"/>
    </row>
    <row r="59" s="21" customFormat="1" ht="15.75" customHeight="1" spans="1:5">
      <c r="A59" s="124" t="s">
        <v>105</v>
      </c>
      <c r="B59" s="141">
        <v>0.49</v>
      </c>
      <c r="C59" s="124" t="s">
        <v>75</v>
      </c>
      <c r="D59" s="118" t="s">
        <v>103</v>
      </c>
      <c r="E59" s="118"/>
    </row>
    <row r="60" s="21" customFormat="1" ht="15.75" customHeight="1" spans="1:5">
      <c r="A60" s="124" t="s">
        <v>106</v>
      </c>
      <c r="B60" s="141">
        <v>0.096</v>
      </c>
      <c r="C60" s="124" t="s">
        <v>24</v>
      </c>
      <c r="D60" s="118" t="s">
        <v>103</v>
      </c>
      <c r="E60" s="118"/>
    </row>
    <row r="61" s="21" customFormat="1" ht="15.75" customHeight="1" spans="1:5">
      <c r="A61" s="124" t="s">
        <v>107</v>
      </c>
      <c r="B61" s="141">
        <v>0.1344</v>
      </c>
      <c r="C61" s="124" t="s">
        <v>24</v>
      </c>
      <c r="D61" s="118" t="s">
        <v>103</v>
      </c>
      <c r="E61" s="118"/>
    </row>
    <row r="62" s="21" customFormat="1" ht="15.75" customHeight="1" spans="1:5">
      <c r="A62" s="124" t="s">
        <v>108</v>
      </c>
      <c r="B62" s="141">
        <v>0.42</v>
      </c>
      <c r="C62" s="124" t="s">
        <v>75</v>
      </c>
      <c r="D62" s="118" t="s">
        <v>109</v>
      </c>
      <c r="E62" s="118"/>
    </row>
    <row r="63" s="21" customFormat="1" ht="15.75" customHeight="1" spans="1:5">
      <c r="A63" s="124" t="s">
        <v>110</v>
      </c>
      <c r="B63" s="141">
        <v>0.56</v>
      </c>
      <c r="C63" s="124" t="s">
        <v>75</v>
      </c>
      <c r="D63" s="118" t="s">
        <v>109</v>
      </c>
      <c r="E63" s="118"/>
    </row>
    <row r="64" s="21" customFormat="1" ht="15.75" customHeight="1" spans="1:5">
      <c r="A64" s="124" t="s">
        <v>111</v>
      </c>
      <c r="B64" s="141">
        <v>0.088</v>
      </c>
      <c r="C64" s="124" t="s">
        <v>75</v>
      </c>
      <c r="D64" s="118" t="s">
        <v>109</v>
      </c>
      <c r="E64" s="118"/>
    </row>
    <row r="65" s="21" customFormat="1" ht="15.75" customHeight="1" spans="1:5">
      <c r="A65" s="124" t="s">
        <v>112</v>
      </c>
      <c r="B65" s="141">
        <v>0.4368</v>
      </c>
      <c r="C65" s="124" t="s">
        <v>113</v>
      </c>
      <c r="D65" s="118" t="s">
        <v>109</v>
      </c>
      <c r="E65" s="118"/>
    </row>
    <row r="66" s="21" customFormat="1" ht="15.75" customHeight="1" spans="1:7">
      <c r="A66" s="124" t="s">
        <v>114</v>
      </c>
      <c r="B66" s="141">
        <v>1.6</v>
      </c>
      <c r="C66" s="124" t="s">
        <v>115</v>
      </c>
      <c r="D66" s="118" t="s">
        <v>116</v>
      </c>
      <c r="E66" s="118"/>
      <c r="G66" s="144" t="s">
        <v>117</v>
      </c>
    </row>
    <row r="67" s="21" customFormat="1" ht="15.75" customHeight="1" spans="1:7">
      <c r="A67" s="124" t="s">
        <v>118</v>
      </c>
      <c r="B67" s="141">
        <v>0.8</v>
      </c>
      <c r="C67" s="124" t="s">
        <v>115</v>
      </c>
      <c r="D67" s="118" t="s">
        <v>116</v>
      </c>
      <c r="E67" s="118"/>
      <c r="G67" s="144" t="s">
        <v>119</v>
      </c>
    </row>
    <row r="68" s="21" customFormat="1" ht="15.75" customHeight="1" spans="1:5">
      <c r="A68" s="124" t="s">
        <v>120</v>
      </c>
      <c r="B68" s="141">
        <v>0.36</v>
      </c>
      <c r="C68" s="124" t="s">
        <v>121</v>
      </c>
      <c r="D68" s="118" t="s">
        <v>116</v>
      </c>
      <c r="E68" s="118"/>
    </row>
    <row r="69" s="21" customFormat="1" ht="15.75" customHeight="1" spans="1:5">
      <c r="A69" s="124" t="s">
        <v>122</v>
      </c>
      <c r="B69" s="141">
        <v>0.6</v>
      </c>
      <c r="C69" s="124" t="s">
        <v>123</v>
      </c>
      <c r="D69" s="118" t="s">
        <v>116</v>
      </c>
      <c r="E69" s="118"/>
    </row>
    <row r="70" s="21" customFormat="1" ht="15.75" customHeight="1" spans="1:7">
      <c r="A70" s="124" t="s">
        <v>124</v>
      </c>
      <c r="B70" s="141">
        <v>0.64</v>
      </c>
      <c r="C70" s="124" t="s">
        <v>24</v>
      </c>
      <c r="D70" s="118" t="s">
        <v>116</v>
      </c>
      <c r="E70" s="118"/>
      <c r="G70" s="144" t="s">
        <v>125</v>
      </c>
    </row>
    <row r="71" s="21" customFormat="1" ht="15.75" customHeight="1" spans="1:7">
      <c r="A71" s="124" t="s">
        <v>126</v>
      </c>
      <c r="B71" s="141">
        <v>1.92</v>
      </c>
      <c r="C71" s="124" t="s">
        <v>24</v>
      </c>
      <c r="D71" s="118" t="s">
        <v>116</v>
      </c>
      <c r="E71" s="118" t="s">
        <v>127</v>
      </c>
      <c r="G71" s="142" t="s">
        <v>128</v>
      </c>
    </row>
    <row r="72" s="21" customFormat="1" ht="15.75" customHeight="1" spans="1:5">
      <c r="A72" s="124" t="s">
        <v>129</v>
      </c>
      <c r="B72" s="141">
        <v>22.4</v>
      </c>
      <c r="C72" s="124" t="s">
        <v>27</v>
      </c>
      <c r="D72" s="118" t="s">
        <v>116</v>
      </c>
      <c r="E72" s="118"/>
    </row>
    <row r="73" s="21" customFormat="1" ht="15.75" customHeight="1" spans="1:7">
      <c r="A73" s="124" t="s">
        <v>130</v>
      </c>
      <c r="B73" s="141">
        <v>168</v>
      </c>
      <c r="C73" s="124" t="s">
        <v>131</v>
      </c>
      <c r="D73" s="118" t="s">
        <v>132</v>
      </c>
      <c r="E73" s="118" t="s">
        <v>127</v>
      </c>
      <c r="G73" s="144" t="s">
        <v>133</v>
      </c>
    </row>
    <row r="74" s="21" customFormat="1" ht="15.75" customHeight="1" spans="1:7">
      <c r="A74" s="124" t="s">
        <v>134</v>
      </c>
      <c r="B74" s="141">
        <v>67.2</v>
      </c>
      <c r="C74" s="124" t="s">
        <v>131</v>
      </c>
      <c r="D74" s="118" t="s">
        <v>132</v>
      </c>
      <c r="E74" s="118" t="s">
        <v>127</v>
      </c>
      <c r="G74" s="142" t="s">
        <v>135</v>
      </c>
    </row>
    <row r="75" s="21" customFormat="1" ht="15.75" customHeight="1" spans="1:7">
      <c r="A75" s="124" t="s">
        <v>136</v>
      </c>
      <c r="B75" s="141">
        <v>33.6</v>
      </c>
      <c r="C75" s="124" t="s">
        <v>131</v>
      </c>
      <c r="D75" s="118" t="s">
        <v>132</v>
      </c>
      <c r="E75" s="118" t="s">
        <v>127</v>
      </c>
      <c r="G75" s="142" t="s">
        <v>135</v>
      </c>
    </row>
    <row r="76" s="21" customFormat="1" ht="15.75" customHeight="1" spans="1:7">
      <c r="A76" s="124" t="s">
        <v>137</v>
      </c>
      <c r="B76" s="141">
        <v>1.68</v>
      </c>
      <c r="C76" s="124" t="s">
        <v>24</v>
      </c>
      <c r="D76" s="118" t="s">
        <v>132</v>
      </c>
      <c r="E76" s="118"/>
      <c r="G76" s="144" t="s">
        <v>138</v>
      </c>
    </row>
    <row r="77" s="21" customFormat="1" ht="15.75" customHeight="1" spans="1:5">
      <c r="A77" s="124" t="s">
        <v>139</v>
      </c>
      <c r="B77" s="141">
        <v>117.6</v>
      </c>
      <c r="C77" s="124" t="s">
        <v>131</v>
      </c>
      <c r="D77" s="118" t="s">
        <v>132</v>
      </c>
      <c r="E77" s="118"/>
    </row>
    <row r="78" s="21" customFormat="1" ht="15.75" customHeight="1" spans="1:5">
      <c r="A78" s="124" t="s">
        <v>140</v>
      </c>
      <c r="B78" s="141">
        <v>16.8</v>
      </c>
      <c r="C78" s="124" t="s">
        <v>131</v>
      </c>
      <c r="D78" s="118" t="s">
        <v>132</v>
      </c>
      <c r="E78" s="118"/>
    </row>
    <row r="79" s="21" customFormat="1" ht="15.75" customHeight="1" spans="1:7">
      <c r="A79" s="124" t="s">
        <v>141</v>
      </c>
      <c r="B79" s="141">
        <v>8.4</v>
      </c>
      <c r="C79" s="124" t="s">
        <v>131</v>
      </c>
      <c r="D79" s="118" t="s">
        <v>132</v>
      </c>
      <c r="E79" s="118"/>
      <c r="G79" s="144" t="s">
        <v>142</v>
      </c>
    </row>
    <row r="80" s="21" customFormat="1" ht="15.75" customHeight="1" spans="1:7">
      <c r="A80" s="124" t="s">
        <v>143</v>
      </c>
      <c r="B80" s="141">
        <v>84</v>
      </c>
      <c r="C80" s="124" t="s">
        <v>144</v>
      </c>
      <c r="D80" s="118" t="s">
        <v>132</v>
      </c>
      <c r="E80" s="118"/>
      <c r="G80" s="21" t="s">
        <v>145</v>
      </c>
    </row>
    <row r="81" s="21" customFormat="1" ht="15.75" customHeight="1" spans="1:5">
      <c r="A81" s="124" t="s">
        <v>146</v>
      </c>
      <c r="B81" s="141">
        <v>10.08</v>
      </c>
      <c r="C81" s="124" t="s">
        <v>144</v>
      </c>
      <c r="D81" s="118" t="s">
        <v>147</v>
      </c>
      <c r="E81" s="118" t="s">
        <v>127</v>
      </c>
    </row>
    <row r="82" s="21" customFormat="1" ht="15.75" customHeight="1" spans="1:5">
      <c r="A82" s="124" t="s">
        <v>148</v>
      </c>
      <c r="B82" s="141">
        <v>26.88</v>
      </c>
      <c r="C82" s="124" t="s">
        <v>144</v>
      </c>
      <c r="D82" s="118" t="s">
        <v>147</v>
      </c>
      <c r="E82" s="118"/>
    </row>
    <row r="83" s="21" customFormat="1" ht="15.75" customHeight="1" spans="1:5">
      <c r="A83" s="124" t="s">
        <v>149</v>
      </c>
      <c r="B83" s="141">
        <v>107.52</v>
      </c>
      <c r="C83" s="124" t="s">
        <v>144</v>
      </c>
      <c r="D83" s="118" t="s">
        <v>147</v>
      </c>
      <c r="E83" s="118"/>
    </row>
    <row r="84" s="21" customFormat="1" ht="15.75" customHeight="1" spans="1:5">
      <c r="A84" s="124" t="s">
        <v>150</v>
      </c>
      <c r="B84" s="141">
        <v>10.08</v>
      </c>
      <c r="C84" s="124" t="s">
        <v>144</v>
      </c>
      <c r="D84" s="118" t="s">
        <v>147</v>
      </c>
      <c r="E84" s="118" t="s">
        <v>127</v>
      </c>
    </row>
    <row r="85" s="21" customFormat="1" ht="15.75" customHeight="1" spans="1:5">
      <c r="A85" s="124" t="s">
        <v>151</v>
      </c>
      <c r="B85" s="141">
        <v>9.24</v>
      </c>
      <c r="C85" s="124" t="s">
        <v>144</v>
      </c>
      <c r="D85" s="118" t="s">
        <v>147</v>
      </c>
      <c r="E85" s="118" t="s">
        <v>127</v>
      </c>
    </row>
    <row r="86" s="21" customFormat="1" ht="15.75" customHeight="1" spans="1:5">
      <c r="A86" s="124" t="s">
        <v>152</v>
      </c>
      <c r="B86" s="141">
        <v>13.44</v>
      </c>
      <c r="C86" s="124" t="s">
        <v>144</v>
      </c>
      <c r="D86" s="118" t="s">
        <v>147</v>
      </c>
      <c r="E86" s="118" t="s">
        <v>127</v>
      </c>
    </row>
    <row r="87" s="21" customFormat="1" ht="15.75" customHeight="1" spans="1:7">
      <c r="A87" s="124" t="s">
        <v>153</v>
      </c>
      <c r="B87" s="141">
        <v>2</v>
      </c>
      <c r="C87" s="124" t="s">
        <v>75</v>
      </c>
      <c r="D87" s="118" t="s">
        <v>154</v>
      </c>
      <c r="E87" s="118"/>
      <c r="F87" s="21" t="s">
        <v>155</v>
      </c>
      <c r="G87" s="148" t="s">
        <v>156</v>
      </c>
    </row>
    <row r="88" s="21" customFormat="1" ht="15.75" customHeight="1" spans="1:7">
      <c r="A88" s="124" t="s">
        <v>157</v>
      </c>
      <c r="B88" s="141">
        <v>1.04</v>
      </c>
      <c r="C88" s="124" t="s">
        <v>75</v>
      </c>
      <c r="D88" s="118" t="s">
        <v>154</v>
      </c>
      <c r="E88" s="118"/>
      <c r="F88" s="21" t="s">
        <v>155</v>
      </c>
      <c r="G88" s="149"/>
    </row>
    <row r="89" s="21" customFormat="1" ht="15.75" customHeight="1" spans="1:7">
      <c r="A89" s="124" t="s">
        <v>158</v>
      </c>
      <c r="B89" s="141">
        <v>2.4</v>
      </c>
      <c r="C89" s="124" t="s">
        <v>75</v>
      </c>
      <c r="D89" s="118" t="s">
        <v>154</v>
      </c>
      <c r="E89" s="118"/>
      <c r="F89" s="21" t="s">
        <v>155</v>
      </c>
      <c r="G89" s="149"/>
    </row>
    <row r="90" s="21" customFormat="1" ht="15.75" customHeight="1" spans="1:7">
      <c r="A90" s="124" t="s">
        <v>159</v>
      </c>
      <c r="B90" s="141">
        <v>0.48</v>
      </c>
      <c r="C90" s="124" t="s">
        <v>75</v>
      </c>
      <c r="D90" s="118" t="s">
        <v>154</v>
      </c>
      <c r="E90" s="118"/>
      <c r="F90" s="21" t="s">
        <v>155</v>
      </c>
      <c r="G90" s="149"/>
    </row>
    <row r="91" s="21" customFormat="1" ht="15.75" customHeight="1" spans="1:7">
      <c r="A91" s="124" t="s">
        <v>160</v>
      </c>
      <c r="B91" s="141">
        <v>0.32</v>
      </c>
      <c r="C91" s="124" t="s">
        <v>75</v>
      </c>
      <c r="D91" s="118" t="s">
        <v>154</v>
      </c>
      <c r="E91" s="118"/>
      <c r="F91" s="21" t="s">
        <v>155</v>
      </c>
      <c r="G91" s="149"/>
    </row>
    <row r="92" s="21" customFormat="1" ht="15.75" customHeight="1" spans="1:7">
      <c r="A92" s="124" t="s">
        <v>161</v>
      </c>
      <c r="B92" s="141">
        <v>0.96</v>
      </c>
      <c r="C92" s="124" t="s">
        <v>75</v>
      </c>
      <c r="D92" s="118" t="s">
        <v>154</v>
      </c>
      <c r="E92" s="118"/>
      <c r="F92" s="21" t="s">
        <v>155</v>
      </c>
      <c r="G92" s="149"/>
    </row>
    <row r="93" s="21" customFormat="1" ht="15.75" customHeight="1" spans="1:7">
      <c r="A93" s="124" t="s">
        <v>162</v>
      </c>
      <c r="B93" s="141">
        <v>0.8</v>
      </c>
      <c r="C93" s="124" t="s">
        <v>75</v>
      </c>
      <c r="D93" s="118" t="s">
        <v>154</v>
      </c>
      <c r="E93" s="118"/>
      <c r="F93" s="21" t="s">
        <v>155</v>
      </c>
      <c r="G93" s="149"/>
    </row>
    <row r="94" s="21" customFormat="1" ht="15.75" customHeight="1" spans="1:7">
      <c r="A94" s="124" t="s">
        <v>163</v>
      </c>
      <c r="B94" s="141">
        <v>1.2</v>
      </c>
      <c r="C94" s="124" t="s">
        <v>75</v>
      </c>
      <c r="D94" s="118" t="s">
        <v>154</v>
      </c>
      <c r="E94" s="118"/>
      <c r="F94" s="21" t="s">
        <v>155</v>
      </c>
      <c r="G94" s="149"/>
    </row>
    <row r="95" s="21" customFormat="1" ht="15.75" customHeight="1" spans="1:7">
      <c r="A95" s="124" t="s">
        <v>164</v>
      </c>
      <c r="B95" s="141">
        <v>0.4</v>
      </c>
      <c r="C95" s="124" t="s">
        <v>75</v>
      </c>
      <c r="D95" s="118" t="s">
        <v>154</v>
      </c>
      <c r="E95" s="118"/>
      <c r="F95" s="21" t="s">
        <v>155</v>
      </c>
      <c r="G95" s="149"/>
    </row>
    <row r="96" s="21" customFormat="1" ht="15.75" customHeight="1" spans="1:7">
      <c r="A96" s="124" t="s">
        <v>165</v>
      </c>
      <c r="B96" s="141">
        <v>0.4032</v>
      </c>
      <c r="C96" s="124" t="s">
        <v>75</v>
      </c>
      <c r="D96" s="118" t="s">
        <v>154</v>
      </c>
      <c r="E96" s="118"/>
      <c r="F96" s="21" t="s">
        <v>155</v>
      </c>
      <c r="G96" s="149"/>
    </row>
    <row r="97" s="21" customFormat="1" ht="15.75" customHeight="1" spans="1:7">
      <c r="A97" s="124" t="s">
        <v>166</v>
      </c>
      <c r="B97" s="141">
        <v>1.68</v>
      </c>
      <c r="C97" s="124" t="s">
        <v>75</v>
      </c>
      <c r="D97" s="118" t="s">
        <v>154</v>
      </c>
      <c r="E97" s="118"/>
      <c r="F97" s="21" t="s">
        <v>155</v>
      </c>
      <c r="G97" s="149"/>
    </row>
    <row r="98" s="21" customFormat="1" ht="15.75" customHeight="1" spans="1:7">
      <c r="A98" s="124" t="s">
        <v>167</v>
      </c>
      <c r="B98" s="141">
        <v>0.4032</v>
      </c>
      <c r="C98" s="124" t="s">
        <v>75</v>
      </c>
      <c r="D98" s="118" t="s">
        <v>154</v>
      </c>
      <c r="E98" s="118"/>
      <c r="G98" s="149"/>
    </row>
    <row r="99" s="21" customFormat="1" ht="15.75" customHeight="1" spans="1:7">
      <c r="A99" s="124" t="s">
        <v>168</v>
      </c>
      <c r="B99" s="141">
        <v>1.68</v>
      </c>
      <c r="C99" s="124" t="s">
        <v>75</v>
      </c>
      <c r="D99" s="118" t="s">
        <v>154</v>
      </c>
      <c r="E99" s="118"/>
      <c r="G99" s="149"/>
    </row>
    <row r="100" s="21" customFormat="1" ht="15.75" customHeight="1" spans="1:7">
      <c r="A100" s="124" t="s">
        <v>169</v>
      </c>
      <c r="B100" s="141">
        <v>0.84</v>
      </c>
      <c r="C100" s="124" t="s">
        <v>75</v>
      </c>
      <c r="D100" s="118" t="s">
        <v>154</v>
      </c>
      <c r="E100" s="118"/>
      <c r="G100" s="149"/>
    </row>
    <row r="101" s="21" customFormat="1" ht="15.75" customHeight="1" spans="1:7">
      <c r="A101" s="124" t="s">
        <v>170</v>
      </c>
      <c r="B101" s="141">
        <v>2.52</v>
      </c>
      <c r="C101" s="124" t="s">
        <v>75</v>
      </c>
      <c r="D101" s="118" t="s">
        <v>154</v>
      </c>
      <c r="E101" s="118"/>
      <c r="G101" s="149"/>
    </row>
    <row r="102" s="21" customFormat="1" ht="15.75" customHeight="1" spans="1:7">
      <c r="A102" s="124" t="s">
        <v>171</v>
      </c>
      <c r="B102" s="141">
        <v>1.68</v>
      </c>
      <c r="C102" s="124" t="s">
        <v>75</v>
      </c>
      <c r="D102" s="118" t="s">
        <v>154</v>
      </c>
      <c r="E102" s="118"/>
      <c r="G102" s="149"/>
    </row>
    <row r="103" s="21" customFormat="1" ht="15.75" customHeight="1" spans="1:7">
      <c r="A103" s="124" t="s">
        <v>172</v>
      </c>
      <c r="B103" s="141">
        <v>1.92</v>
      </c>
      <c r="C103" s="124" t="s">
        <v>24</v>
      </c>
      <c r="D103" s="118" t="s">
        <v>173</v>
      </c>
      <c r="E103" s="118" t="s">
        <v>127</v>
      </c>
      <c r="G103" s="21" t="s">
        <v>174</v>
      </c>
    </row>
    <row r="104" s="21" customFormat="1" ht="15.75" customHeight="1" spans="1:5">
      <c r="A104" s="124" t="s">
        <v>175</v>
      </c>
      <c r="B104" s="141">
        <v>0.4</v>
      </c>
      <c r="C104" s="150" t="s">
        <v>24</v>
      </c>
      <c r="D104" s="118" t="s">
        <v>176</v>
      </c>
      <c r="E104" s="118"/>
    </row>
    <row r="105" s="21" customFormat="1" ht="15.75" customHeight="1" spans="1:5">
      <c r="A105" s="124" t="s">
        <v>177</v>
      </c>
      <c r="B105" s="141">
        <v>0.504</v>
      </c>
      <c r="C105" s="124" t="s">
        <v>24</v>
      </c>
      <c r="D105" s="118" t="s">
        <v>173</v>
      </c>
      <c r="E105" s="118" t="s">
        <v>127</v>
      </c>
    </row>
    <row r="106" s="21" customFormat="1" ht="15.75" customHeight="1" spans="1:7">
      <c r="A106" s="124" t="s">
        <v>178</v>
      </c>
      <c r="B106" s="141">
        <v>0.48</v>
      </c>
      <c r="C106" s="124" t="s">
        <v>75</v>
      </c>
      <c r="D106" s="118" t="s">
        <v>179</v>
      </c>
      <c r="E106" s="118"/>
      <c r="G106" s="151" t="s">
        <v>180</v>
      </c>
    </row>
    <row r="107" s="137" customFormat="1" ht="63" customHeight="1" spans="1:7">
      <c r="A107" s="152" t="s">
        <v>181</v>
      </c>
      <c r="B107" s="153">
        <v>1</v>
      </c>
      <c r="C107" s="152" t="s">
        <v>75</v>
      </c>
      <c r="D107" s="137" t="s">
        <v>182</v>
      </c>
      <c r="G107" s="154" t="s">
        <v>183</v>
      </c>
    </row>
    <row r="108" s="137" customFormat="1" ht="63" customHeight="1" spans="1:7">
      <c r="A108" s="152" t="s">
        <v>184</v>
      </c>
      <c r="B108" s="153">
        <v>0.5</v>
      </c>
      <c r="C108" s="152" t="s">
        <v>75</v>
      </c>
      <c r="D108" s="137" t="s">
        <v>182</v>
      </c>
      <c r="G108" s="155" t="s">
        <v>185</v>
      </c>
    </row>
    <row r="109" s="21" customFormat="1" ht="15.75" customHeight="1" spans="1:4">
      <c r="A109" s="124" t="s">
        <v>186</v>
      </c>
      <c r="B109" s="141">
        <v>0.2016</v>
      </c>
      <c r="C109" s="150" t="s">
        <v>24</v>
      </c>
      <c r="D109" s="21" t="s">
        <v>182</v>
      </c>
    </row>
    <row r="110" s="21" customFormat="1" ht="15.75" customHeight="1" spans="1:4">
      <c r="A110" s="124" t="s">
        <v>187</v>
      </c>
      <c r="B110" s="141">
        <v>0.84</v>
      </c>
      <c r="C110" s="124" t="s">
        <v>75</v>
      </c>
      <c r="D110" s="21" t="s">
        <v>182</v>
      </c>
    </row>
    <row r="111" s="21" customFormat="1" ht="15.75" customHeight="1" spans="1:4">
      <c r="A111" s="124" t="s">
        <v>188</v>
      </c>
      <c r="B111" s="141">
        <v>17.64</v>
      </c>
      <c r="C111" s="150" t="s">
        <v>131</v>
      </c>
      <c r="D111" s="21" t="s">
        <v>182</v>
      </c>
    </row>
    <row r="112" s="21" customFormat="1" ht="15.75" customHeight="1" spans="1:7">
      <c r="A112" s="156" t="s">
        <v>189</v>
      </c>
      <c r="B112" s="141">
        <v>0</v>
      </c>
      <c r="C112" s="150" t="s">
        <v>75</v>
      </c>
      <c r="D112" s="21" t="s">
        <v>182</v>
      </c>
      <c r="G112" s="147" t="s">
        <v>190</v>
      </c>
    </row>
    <row r="113" s="21" customFormat="1" ht="15.75" customHeight="1" spans="1:7">
      <c r="A113" s="150" t="s">
        <v>191</v>
      </c>
      <c r="B113" s="141">
        <v>120</v>
      </c>
      <c r="C113" s="150" t="s">
        <v>131</v>
      </c>
      <c r="D113" s="21" t="s">
        <v>182</v>
      </c>
      <c r="G113" s="21" t="s">
        <v>192</v>
      </c>
    </row>
    <row r="114" s="21" customFormat="1" ht="15.75" customHeight="1" spans="1:7">
      <c r="A114" s="124" t="s">
        <v>193</v>
      </c>
      <c r="B114" s="141">
        <v>16.8</v>
      </c>
      <c r="C114" s="124" t="s">
        <v>75</v>
      </c>
      <c r="D114" s="21" t="s">
        <v>182</v>
      </c>
      <c r="G114" s="144" t="s">
        <v>194</v>
      </c>
    </row>
    <row r="115" s="21" customFormat="1" ht="15.75" customHeight="1" spans="1:7">
      <c r="A115" s="156" t="s">
        <v>195</v>
      </c>
      <c r="B115" s="141">
        <v>0</v>
      </c>
      <c r="C115" s="124" t="s">
        <v>75</v>
      </c>
      <c r="D115" s="21" t="s">
        <v>182</v>
      </c>
      <c r="G115" s="147" t="s">
        <v>196</v>
      </c>
    </row>
    <row r="116" s="21" customFormat="1" ht="15.75" customHeight="1" spans="1:7">
      <c r="A116" s="156" t="s">
        <v>197</v>
      </c>
      <c r="B116" s="141">
        <v>0.336</v>
      </c>
      <c r="C116" s="150" t="s">
        <v>75</v>
      </c>
      <c r="D116" s="118" t="s">
        <v>179</v>
      </c>
      <c r="E116" s="118"/>
      <c r="G116" s="142" t="s">
        <v>192</v>
      </c>
    </row>
    <row r="117" s="21" customFormat="1" ht="15.75" customHeight="1" spans="1:7">
      <c r="A117" s="156" t="s">
        <v>198</v>
      </c>
      <c r="B117" s="141">
        <v>6.72</v>
      </c>
      <c r="C117" s="150" t="s">
        <v>199</v>
      </c>
      <c r="D117" s="118" t="s">
        <v>179</v>
      </c>
      <c r="E117" s="118" t="s">
        <v>127</v>
      </c>
      <c r="G117" s="151" t="s">
        <v>200</v>
      </c>
    </row>
    <row r="118" s="21" customFormat="1" ht="15.75" customHeight="1" spans="1:7">
      <c r="A118" s="150" t="s">
        <v>201</v>
      </c>
      <c r="B118" s="141">
        <v>0.0672</v>
      </c>
      <c r="C118" s="150" t="s">
        <v>24</v>
      </c>
      <c r="D118" s="118" t="s">
        <v>179</v>
      </c>
      <c r="E118" s="118"/>
      <c r="G118" s="142" t="s">
        <v>192</v>
      </c>
    </row>
    <row r="119" s="21" customFormat="1" ht="15.75" customHeight="1" spans="1:5">
      <c r="A119" s="124" t="s">
        <v>202</v>
      </c>
      <c r="B119" s="141">
        <v>8.4</v>
      </c>
      <c r="C119" s="124" t="s">
        <v>75</v>
      </c>
      <c r="D119" s="118" t="s">
        <v>179</v>
      </c>
      <c r="E119" s="118"/>
    </row>
    <row r="120" s="138" customFormat="1" spans="1:7">
      <c r="A120" s="118"/>
      <c r="B120" s="141"/>
      <c r="C120" s="157"/>
      <c r="D120" s="118"/>
      <c r="E120" s="118"/>
      <c r="G120" s="21"/>
    </row>
    <row r="121" spans="1:5">
      <c r="A121" s="118"/>
      <c r="B121" s="158"/>
      <c r="C121" s="159"/>
      <c r="D121" s="118"/>
      <c r="E121" s="118"/>
    </row>
    <row r="122" spans="1:5">
      <c r="A122" s="118"/>
      <c r="B122" s="158"/>
      <c r="C122" s="159"/>
      <c r="D122" s="118"/>
      <c r="E122" s="118"/>
    </row>
    <row r="123" spans="1:5">
      <c r="A123" s="118"/>
      <c r="B123" s="158"/>
      <c r="C123" s="159"/>
      <c r="D123" s="118"/>
      <c r="E123" s="118"/>
    </row>
    <row r="124" spans="1:5">
      <c r="A124" s="118"/>
      <c r="B124" s="158"/>
      <c r="C124" s="159"/>
      <c r="D124" s="118"/>
      <c r="E124" s="118"/>
    </row>
    <row r="125" spans="1:5">
      <c r="A125" s="118"/>
      <c r="B125" s="158"/>
      <c r="C125" s="159"/>
      <c r="D125" s="118"/>
      <c r="E125" s="118"/>
    </row>
    <row r="126" spans="1:5">
      <c r="A126" s="118"/>
      <c r="D126" s="118"/>
      <c r="E126" s="118"/>
    </row>
    <row r="127" spans="1:5">
      <c r="A127" s="118"/>
      <c r="D127" s="118"/>
      <c r="E127" s="118"/>
    </row>
    <row r="128" spans="1:5">
      <c r="A128" s="118"/>
      <c r="D128" s="118"/>
      <c r="E128" s="118"/>
    </row>
    <row r="129" spans="1:5">
      <c r="A129" s="118"/>
      <c r="D129" s="118"/>
      <c r="E129" s="118"/>
    </row>
    <row r="130" spans="4:5">
      <c r="D130" s="118"/>
      <c r="E130" s="118"/>
    </row>
    <row r="131" spans="4:5">
      <c r="D131" s="118"/>
      <c r="E131" s="118"/>
    </row>
    <row r="132" spans="4:5">
      <c r="D132" s="118"/>
      <c r="E132" s="118"/>
    </row>
  </sheetData>
  <sheetProtection formatCells="0" formatColumns="0" formatRows="0" insertRows="0" insertColumns="0" insertHyperlinks="0" deleteColumns="0" deleteRows="0" sort="0" autoFilter="0" pivotTables="0"/>
  <autoFilter ref="A2:G119">
    <extLst/>
  </autoFilter>
  <mergeCells count="1">
    <mergeCell ref="G87:G10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zoomScale="85" zoomScaleNormal="85" workbookViewId="0">
      <pane xSplit="3" ySplit="2" topLeftCell="D3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14.25"/>
  <cols>
    <col min="1" max="1" width="54.5" style="107" customWidth="1"/>
    <col min="2" max="2" width="10.25" style="108" customWidth="1"/>
    <col min="3" max="3" width="10.25" style="107" customWidth="1"/>
    <col min="4" max="4" width="16.25" style="107" customWidth="1"/>
    <col min="5" max="5" width="22.875" style="107" customWidth="1"/>
    <col min="6" max="6" width="22.75" customWidth="1"/>
    <col min="7" max="7" width="14.125" customWidth="1"/>
    <col min="8" max="8" width="134.125" customWidth="1"/>
  </cols>
  <sheetData>
    <row r="1" s="20" customFormat="1" ht="15.75" customHeight="1" spans="1:5">
      <c r="A1" s="25" t="s">
        <v>10</v>
      </c>
      <c r="B1" s="109"/>
      <c r="C1" s="110"/>
      <c r="D1" s="111"/>
      <c r="E1" s="111"/>
    </row>
    <row r="2" s="20" customFormat="1" ht="15.75" customHeight="1" spans="1:8">
      <c r="A2" s="112" t="s">
        <v>11</v>
      </c>
      <c r="B2" s="113" t="s">
        <v>12</v>
      </c>
      <c r="C2" s="112" t="s">
        <v>13</v>
      </c>
      <c r="D2" s="112" t="s">
        <v>14</v>
      </c>
      <c r="E2" s="114" t="s">
        <v>15</v>
      </c>
      <c r="F2" s="115" t="s">
        <v>16</v>
      </c>
      <c r="G2" s="116" t="s">
        <v>203</v>
      </c>
      <c r="H2" s="114" t="s">
        <v>17</v>
      </c>
    </row>
    <row r="3" s="20" customFormat="1" ht="15" spans="1:7">
      <c r="A3" s="110" t="s">
        <v>204</v>
      </c>
      <c r="B3" s="117">
        <v>0.4</v>
      </c>
      <c r="C3" s="110" t="s">
        <v>131</v>
      </c>
      <c r="D3" s="118" t="s">
        <v>205</v>
      </c>
      <c r="E3" s="118"/>
      <c r="G3" s="119">
        <v>2013</v>
      </c>
    </row>
    <row r="4" s="20" customFormat="1" ht="15" spans="1:7">
      <c r="A4" s="110" t="s">
        <v>206</v>
      </c>
      <c r="B4" s="117">
        <v>0.136</v>
      </c>
      <c r="C4" s="110" t="s">
        <v>75</v>
      </c>
      <c r="D4" s="118" t="s">
        <v>205</v>
      </c>
      <c r="E4" s="118"/>
      <c r="G4" s="119">
        <v>2013</v>
      </c>
    </row>
    <row r="5" s="20" customFormat="1" ht="15.75" customHeight="1" spans="1:7">
      <c r="A5" s="110" t="s">
        <v>207</v>
      </c>
      <c r="B5" s="117">
        <v>0.08</v>
      </c>
      <c r="C5" s="110" t="s">
        <v>78</v>
      </c>
      <c r="D5" s="118" t="s">
        <v>205</v>
      </c>
      <c r="E5" s="118"/>
      <c r="G5" s="119">
        <v>2013</v>
      </c>
    </row>
    <row r="6" s="20" customFormat="1" ht="15" spans="1:7">
      <c r="A6" s="110" t="s">
        <v>208</v>
      </c>
      <c r="B6" s="117">
        <v>40</v>
      </c>
      <c r="C6" s="110" t="s">
        <v>209</v>
      </c>
      <c r="D6" s="118" t="s">
        <v>210</v>
      </c>
      <c r="E6" s="118"/>
      <c r="G6" s="119">
        <v>2013</v>
      </c>
    </row>
    <row r="7" s="20" customFormat="1" ht="15" spans="1:7">
      <c r="A7" s="120" t="s">
        <v>211</v>
      </c>
      <c r="B7" s="117">
        <v>0.4</v>
      </c>
      <c r="C7" s="121" t="s">
        <v>24</v>
      </c>
      <c r="D7" s="118" t="s">
        <v>210</v>
      </c>
      <c r="E7" s="118"/>
      <c r="G7" s="119">
        <v>2012</v>
      </c>
    </row>
    <row r="8" s="20" customFormat="1" ht="15.75" customHeight="1" spans="1:7">
      <c r="A8" s="122" t="s">
        <v>212</v>
      </c>
      <c r="B8" s="117">
        <v>16</v>
      </c>
      <c r="C8" s="110" t="s">
        <v>75</v>
      </c>
      <c r="D8" s="118" t="s">
        <v>210</v>
      </c>
      <c r="E8" s="118"/>
      <c r="G8" s="119">
        <v>2012</v>
      </c>
    </row>
    <row r="9" s="20" customFormat="1" ht="15.75" customHeight="1" spans="1:7">
      <c r="A9" s="110" t="s">
        <v>213</v>
      </c>
      <c r="B9" s="117">
        <v>72</v>
      </c>
      <c r="C9" s="110" t="s">
        <v>131</v>
      </c>
      <c r="D9" s="118" t="s">
        <v>214</v>
      </c>
      <c r="E9" s="118"/>
      <c r="G9" s="119">
        <v>2013</v>
      </c>
    </row>
    <row r="10" s="20" customFormat="1" ht="15.75" customHeight="1" spans="1:7">
      <c r="A10" s="110" t="s">
        <v>215</v>
      </c>
      <c r="B10" s="117">
        <v>2.4</v>
      </c>
      <c r="C10" s="123" t="s">
        <v>24</v>
      </c>
      <c r="D10" s="118" t="s">
        <v>30</v>
      </c>
      <c r="E10" s="118"/>
      <c r="F10" s="20" t="s">
        <v>34</v>
      </c>
      <c r="G10" s="119">
        <v>2012</v>
      </c>
    </row>
    <row r="11" ht="15" spans="1:8">
      <c r="A11" s="110" t="s">
        <v>216</v>
      </c>
      <c r="B11" s="117">
        <v>0</v>
      </c>
      <c r="C11" s="123" t="s">
        <v>217</v>
      </c>
      <c r="D11" s="124" t="s">
        <v>179</v>
      </c>
      <c r="E11" s="118"/>
      <c r="G11" s="119">
        <v>2014</v>
      </c>
      <c r="H11" s="123" t="s">
        <v>218</v>
      </c>
    </row>
    <row r="12" ht="15" spans="1:8">
      <c r="A12" s="110" t="s">
        <v>219</v>
      </c>
      <c r="B12" s="117">
        <v>0</v>
      </c>
      <c r="C12" s="123" t="s">
        <v>217</v>
      </c>
      <c r="D12" s="124" t="s">
        <v>179</v>
      </c>
      <c r="E12" s="118"/>
      <c r="G12" s="119">
        <v>2014</v>
      </c>
      <c r="H12" s="123" t="s">
        <v>218</v>
      </c>
    </row>
    <row r="13" ht="15" spans="1:8">
      <c r="A13" s="110" t="s">
        <v>220</v>
      </c>
      <c r="B13" s="125">
        <v>2.4</v>
      </c>
      <c r="C13" s="123" t="s">
        <v>24</v>
      </c>
      <c r="D13" s="124" t="s">
        <v>30</v>
      </c>
      <c r="E13" s="124"/>
      <c r="F13" s="126"/>
      <c r="G13" s="127">
        <v>2014</v>
      </c>
      <c r="H13" s="126"/>
    </row>
    <row r="14" ht="15" spans="1:8">
      <c r="A14" s="110" t="s">
        <v>221</v>
      </c>
      <c r="B14" s="125">
        <v>0.4</v>
      </c>
      <c r="C14" s="123" t="s">
        <v>24</v>
      </c>
      <c r="D14" s="124" t="s">
        <v>30</v>
      </c>
      <c r="E14" s="124"/>
      <c r="F14" s="126"/>
      <c r="G14" s="127">
        <v>2014</v>
      </c>
      <c r="H14" s="126"/>
    </row>
    <row r="15" ht="15" spans="1:11">
      <c r="A15" s="110" t="s">
        <v>222</v>
      </c>
      <c r="B15" s="125">
        <v>0.8</v>
      </c>
      <c r="C15" s="123" t="s">
        <v>144</v>
      </c>
      <c r="D15" s="124" t="s">
        <v>179</v>
      </c>
      <c r="E15" s="124"/>
      <c r="F15" s="126"/>
      <c r="G15" s="127">
        <v>2014</v>
      </c>
      <c r="H15" s="126"/>
      <c r="I15" s="126"/>
      <c r="J15" s="126"/>
      <c r="K15" s="126"/>
    </row>
    <row r="16" s="106" customFormat="1" ht="15" spans="1:16">
      <c r="A16" s="110" t="s">
        <v>223</v>
      </c>
      <c r="B16" s="125">
        <v>2.68</v>
      </c>
      <c r="C16" s="123" t="s">
        <v>40</v>
      </c>
      <c r="D16" s="124" t="s">
        <v>30</v>
      </c>
      <c r="E16" s="128"/>
      <c r="F16" s="128"/>
      <c r="G16" s="129"/>
      <c r="I16" s="134"/>
      <c r="J16" s="134"/>
      <c r="K16" s="134"/>
      <c r="L16" s="135"/>
      <c r="M16" s="136"/>
      <c r="N16" s="136"/>
      <c r="O16" s="136"/>
      <c r="P16" s="136"/>
    </row>
    <row r="17" s="106" customFormat="1" ht="15" spans="1:12">
      <c r="A17" s="110"/>
      <c r="B17" s="125"/>
      <c r="C17" s="123"/>
      <c r="D17" s="124"/>
      <c r="E17" s="130"/>
      <c r="F17" s="131"/>
      <c r="G17" s="131"/>
      <c r="I17" s="131"/>
      <c r="J17" s="131"/>
      <c r="K17" s="131"/>
      <c r="L17" s="135"/>
    </row>
    <row r="18" s="106" customFormat="1" ht="15" spans="1:11">
      <c r="A18" s="110"/>
      <c r="B18" s="125"/>
      <c r="C18" s="123"/>
      <c r="D18" s="130"/>
      <c r="E18" s="130"/>
      <c r="F18" s="131"/>
      <c r="G18" s="131"/>
      <c r="I18" s="131"/>
      <c r="J18" s="131"/>
      <c r="K18" s="131"/>
    </row>
    <row r="19" ht="15" spans="1:11">
      <c r="A19" s="132"/>
      <c r="B19" s="125"/>
      <c r="C19" s="123"/>
      <c r="D19" s="132"/>
      <c r="E19" s="132"/>
      <c r="F19" s="126"/>
      <c r="G19" s="126"/>
      <c r="H19" s="126"/>
      <c r="I19" s="126"/>
      <c r="J19" s="126"/>
      <c r="K19" s="126"/>
    </row>
    <row r="20" ht="15" spans="1:11">
      <c r="A20" s="132"/>
      <c r="B20" s="133"/>
      <c r="C20" s="123"/>
      <c r="D20" s="132"/>
      <c r="E20" s="132"/>
      <c r="F20" s="126"/>
      <c r="G20" s="126"/>
      <c r="H20" s="126"/>
      <c r="I20" s="126"/>
      <c r="J20" s="126"/>
      <c r="K20" s="126"/>
    </row>
    <row r="21" spans="1:8">
      <c r="A21" s="132"/>
      <c r="B21" s="133"/>
      <c r="C21" s="132"/>
      <c r="D21" s="132"/>
      <c r="E21" s="132"/>
      <c r="F21" s="126"/>
      <c r="G21" s="126"/>
      <c r="H21" s="126"/>
    </row>
    <row r="22" spans="1:8">
      <c r="A22" s="132"/>
      <c r="B22" s="133"/>
      <c r="C22" s="132"/>
      <c r="D22" s="132"/>
      <c r="E22" s="132"/>
      <c r="F22" s="126"/>
      <c r="G22" s="126"/>
      <c r="H22" s="126"/>
    </row>
    <row r="23" spans="1:8">
      <c r="A23" s="132"/>
      <c r="B23" s="133"/>
      <c r="C23" s="132"/>
      <c r="D23" s="132"/>
      <c r="E23" s="132"/>
      <c r="F23" s="126"/>
      <c r="G23" s="126"/>
      <c r="H23" s="126"/>
    </row>
  </sheetData>
  <sheetProtection formatCells="0" formatColumns="0" formatRows="0" insertRows="0" insertColumns="0" insertHyperlinks="0" deleteColumns="0" deleteRows="0" sort="0" autoFilter="0" pivotTables="0"/>
  <autoFilter ref="A2:H16">
    <sortState ref="A2:H16">
      <sortCondition ref="D2" descending="1"/>
    </sortState>
    <extLst/>
  </autoFilter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"/>
  <sheetViews>
    <sheetView zoomScale="70" zoomScaleNormal="70" workbookViewId="0">
      <pane xSplit="1" ySplit="2" topLeftCell="B65" activePane="bottomRight" state="frozen"/>
      <selection/>
      <selection pane="topRight"/>
      <selection pane="bottomLeft"/>
      <selection pane="bottomRight" activeCell="C82" sqref="C82"/>
    </sheetView>
  </sheetViews>
  <sheetFormatPr defaultColWidth="9" defaultRowHeight="15"/>
  <cols>
    <col min="1" max="1" width="23.875" style="22" customWidth="1"/>
    <col min="2" max="2" width="14.125" style="22" customWidth="1"/>
    <col min="3" max="3" width="44.125" style="22" customWidth="1"/>
    <col min="4" max="5" width="11.125" style="22" customWidth="1"/>
    <col min="6" max="6" width="11.125" style="23" customWidth="1"/>
    <col min="7" max="7" width="11.125" style="22" customWidth="1"/>
    <col min="8" max="9" width="8.375" style="22" customWidth="1"/>
    <col min="10" max="10" width="14.125" style="24" customWidth="1"/>
    <col min="11" max="11" width="16.375" style="22" customWidth="1"/>
    <col min="12" max="12" width="66.75" customWidth="1"/>
  </cols>
  <sheetData>
    <row r="1" s="20" customFormat="1" spans="1:11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="20" customFormat="1" ht="20.1" customHeight="1" spans="1:12">
      <c r="A2" s="27" t="s">
        <v>224</v>
      </c>
      <c r="B2" s="27" t="s">
        <v>14</v>
      </c>
      <c r="C2" s="27" t="s">
        <v>225</v>
      </c>
      <c r="D2" s="27" t="s">
        <v>226</v>
      </c>
      <c r="E2" s="27" t="s">
        <v>227</v>
      </c>
      <c r="F2" s="27" t="s">
        <v>228</v>
      </c>
      <c r="G2" s="27" t="s">
        <v>229</v>
      </c>
      <c r="H2" s="27" t="s">
        <v>230</v>
      </c>
      <c r="I2" s="27" t="s">
        <v>231</v>
      </c>
      <c r="J2" s="27" t="s">
        <v>232</v>
      </c>
      <c r="K2" s="27" t="s">
        <v>233</v>
      </c>
      <c r="L2" s="27" t="s">
        <v>234</v>
      </c>
    </row>
    <row r="3" s="20" customFormat="1" ht="69" customHeight="1" spans="1:12">
      <c r="A3" s="28" t="s">
        <v>235</v>
      </c>
      <c r="B3" s="29" t="s">
        <v>236</v>
      </c>
      <c r="C3" s="30" t="s">
        <v>237</v>
      </c>
      <c r="D3" s="31">
        <v>25.4</v>
      </c>
      <c r="E3" s="29" t="s">
        <v>238</v>
      </c>
      <c r="F3" s="29"/>
      <c r="G3" s="29"/>
      <c r="H3" s="32">
        <v>0.009</v>
      </c>
      <c r="I3" s="32">
        <v>0.25</v>
      </c>
      <c r="J3" s="47">
        <f t="shared" ref="J3:J10" si="0">H3*D3+I3</f>
        <v>0.4786</v>
      </c>
      <c r="K3" s="70"/>
      <c r="L3" s="71" t="s">
        <v>239</v>
      </c>
    </row>
    <row r="4" s="20" customFormat="1" ht="69" customHeight="1" spans="1:12">
      <c r="A4" s="29" t="s">
        <v>240</v>
      </c>
      <c r="B4" s="29" t="s">
        <v>236</v>
      </c>
      <c r="C4" s="30" t="s">
        <v>237</v>
      </c>
      <c r="D4" s="31">
        <v>25.4</v>
      </c>
      <c r="E4" s="29" t="s">
        <v>238</v>
      </c>
      <c r="F4" s="29"/>
      <c r="G4" s="29"/>
      <c r="H4" s="33">
        <v>0.0015</v>
      </c>
      <c r="I4" s="33">
        <v>0.045</v>
      </c>
      <c r="J4" s="47">
        <f t="shared" si="0"/>
        <v>0.0831</v>
      </c>
      <c r="K4" s="29"/>
      <c r="L4" s="71" t="s">
        <v>239</v>
      </c>
    </row>
    <row r="5" s="20" customFormat="1" ht="69" customHeight="1" spans="1:12">
      <c r="A5" s="29" t="s">
        <v>241</v>
      </c>
      <c r="B5" s="29" t="s">
        <v>236</v>
      </c>
      <c r="C5" s="30" t="s">
        <v>242</v>
      </c>
      <c r="D5" s="31">
        <v>25.4</v>
      </c>
      <c r="E5" s="29" t="s">
        <v>238</v>
      </c>
      <c r="F5" s="29"/>
      <c r="G5" s="29"/>
      <c r="H5" s="33">
        <v>0.085</v>
      </c>
      <c r="I5" s="33">
        <v>0</v>
      </c>
      <c r="J5" s="47">
        <f>H5*D5</f>
        <v>2.159</v>
      </c>
      <c r="K5" s="29"/>
      <c r="L5" s="71" t="s">
        <v>239</v>
      </c>
    </row>
    <row r="6" s="20" customFormat="1" ht="69" customHeight="1" spans="1:12">
      <c r="A6" s="29" t="s">
        <v>243</v>
      </c>
      <c r="B6" s="29" t="s">
        <v>236</v>
      </c>
      <c r="C6" s="30" t="s">
        <v>237</v>
      </c>
      <c r="D6" s="31">
        <v>25.4</v>
      </c>
      <c r="E6" s="29" t="s">
        <v>238</v>
      </c>
      <c r="F6" s="29"/>
      <c r="G6" s="29"/>
      <c r="H6" s="33">
        <v>0.123</v>
      </c>
      <c r="I6" s="33">
        <v>2.6</v>
      </c>
      <c r="J6" s="47">
        <f t="shared" si="0"/>
        <v>5.7242</v>
      </c>
      <c r="K6" s="29"/>
      <c r="L6" s="71" t="s">
        <v>239</v>
      </c>
    </row>
    <row r="7" s="20" customFormat="1" ht="69" customHeight="1" spans="1:12">
      <c r="A7" s="34" t="s">
        <v>244</v>
      </c>
      <c r="B7" s="29" t="s">
        <v>236</v>
      </c>
      <c r="C7" s="30" t="s">
        <v>237</v>
      </c>
      <c r="D7" s="31">
        <v>25.4</v>
      </c>
      <c r="E7" s="29" t="s">
        <v>238</v>
      </c>
      <c r="F7" s="29"/>
      <c r="G7" s="29"/>
      <c r="H7" s="33">
        <v>0.04</v>
      </c>
      <c r="I7" s="33">
        <v>0.5</v>
      </c>
      <c r="J7" s="47">
        <f t="shared" si="0"/>
        <v>1.516</v>
      </c>
      <c r="K7" s="29"/>
      <c r="L7" s="71" t="s">
        <v>239</v>
      </c>
    </row>
    <row r="8" s="20" customFormat="1" ht="69" customHeight="1" spans="1:12">
      <c r="A8" s="34" t="s">
        <v>245</v>
      </c>
      <c r="B8" s="29" t="s">
        <v>236</v>
      </c>
      <c r="C8" s="30" t="s">
        <v>237</v>
      </c>
      <c r="D8" s="31">
        <v>6</v>
      </c>
      <c r="E8" s="29" t="s">
        <v>238</v>
      </c>
      <c r="F8" s="29"/>
      <c r="G8" s="29"/>
      <c r="H8" s="33">
        <v>0.004</v>
      </c>
      <c r="I8" s="33">
        <v>0.02</v>
      </c>
      <c r="J8" s="47">
        <f t="shared" si="0"/>
        <v>0.044</v>
      </c>
      <c r="K8" s="29"/>
      <c r="L8" s="71" t="s">
        <v>239</v>
      </c>
    </row>
    <row r="9" s="20" customFormat="1" ht="69" customHeight="1" spans="1:12">
      <c r="A9" s="34" t="s">
        <v>246</v>
      </c>
      <c r="B9" s="29" t="s">
        <v>236</v>
      </c>
      <c r="C9" s="30" t="s">
        <v>237</v>
      </c>
      <c r="D9" s="35">
        <v>25.4</v>
      </c>
      <c r="E9" s="29" t="s">
        <v>238</v>
      </c>
      <c r="F9" s="29"/>
      <c r="G9" s="29"/>
      <c r="H9" s="29">
        <v>0.048</v>
      </c>
      <c r="I9" s="29">
        <v>2</v>
      </c>
      <c r="J9" s="47">
        <f t="shared" si="0"/>
        <v>3.2192</v>
      </c>
      <c r="K9" s="29"/>
      <c r="L9" s="71" t="s">
        <v>239</v>
      </c>
    </row>
    <row r="10" s="20" customFormat="1" ht="69" customHeight="1" spans="1:12">
      <c r="A10" s="29" t="s">
        <v>247</v>
      </c>
      <c r="B10" s="29" t="s">
        <v>236</v>
      </c>
      <c r="C10" s="30" t="s">
        <v>237</v>
      </c>
      <c r="D10" s="31">
        <v>25.4</v>
      </c>
      <c r="E10" s="29" t="s">
        <v>238</v>
      </c>
      <c r="F10" s="29"/>
      <c r="G10" s="29"/>
      <c r="H10" s="33">
        <v>0.004</v>
      </c>
      <c r="I10" s="33">
        <v>0.5</v>
      </c>
      <c r="J10" s="47">
        <f t="shared" si="0"/>
        <v>0.6016</v>
      </c>
      <c r="K10" s="29"/>
      <c r="L10" s="71" t="s">
        <v>239</v>
      </c>
    </row>
    <row r="11" s="20" customFormat="1" ht="69" customHeight="1" spans="1:12">
      <c r="A11" s="29" t="s">
        <v>248</v>
      </c>
      <c r="B11" s="29" t="s">
        <v>249</v>
      </c>
      <c r="C11" s="30" t="s">
        <v>250</v>
      </c>
      <c r="D11" s="31">
        <v>6</v>
      </c>
      <c r="E11" s="29" t="s">
        <v>238</v>
      </c>
      <c r="F11" s="29"/>
      <c r="G11" s="29"/>
      <c r="H11" s="33">
        <v>0.00018</v>
      </c>
      <c r="I11" s="33">
        <v>0.013</v>
      </c>
      <c r="J11" s="47">
        <f t="shared" ref="J11:J14" si="1">H11*(D11^2)+I11</f>
        <v>0.01948</v>
      </c>
      <c r="K11" s="29"/>
      <c r="L11" s="71" t="s">
        <v>251</v>
      </c>
    </row>
    <row r="12" s="20" customFormat="1" ht="69" customHeight="1" spans="1:12">
      <c r="A12" s="29" t="s">
        <v>252</v>
      </c>
      <c r="B12" s="29" t="s">
        <v>249</v>
      </c>
      <c r="C12" s="30" t="s">
        <v>250</v>
      </c>
      <c r="D12" s="31">
        <v>6</v>
      </c>
      <c r="E12" s="29" t="s">
        <v>238</v>
      </c>
      <c r="F12" s="29"/>
      <c r="G12" s="29"/>
      <c r="H12" s="33">
        <v>0.00013</v>
      </c>
      <c r="I12" s="33">
        <v>0.013</v>
      </c>
      <c r="J12" s="47">
        <f t="shared" si="1"/>
        <v>0.01768</v>
      </c>
      <c r="K12" s="29"/>
      <c r="L12" s="71" t="s">
        <v>251</v>
      </c>
    </row>
    <row r="13" s="20" customFormat="1" ht="69" customHeight="1" spans="1:12">
      <c r="A13" s="29" t="s">
        <v>253</v>
      </c>
      <c r="B13" s="29" t="s">
        <v>249</v>
      </c>
      <c r="C13" s="30" t="s">
        <v>250</v>
      </c>
      <c r="D13" s="31">
        <v>6</v>
      </c>
      <c r="E13" s="29" t="s">
        <v>238</v>
      </c>
      <c r="F13" s="29"/>
      <c r="G13" s="29"/>
      <c r="H13" s="33">
        <v>0.00013</v>
      </c>
      <c r="I13" s="33">
        <v>0.013</v>
      </c>
      <c r="J13" s="47">
        <f t="shared" si="1"/>
        <v>0.01768</v>
      </c>
      <c r="K13" s="29"/>
      <c r="L13" s="71" t="s">
        <v>251</v>
      </c>
    </row>
    <row r="14" s="20" customFormat="1" ht="69" customHeight="1" spans="1:12">
      <c r="A14" s="29" t="s">
        <v>254</v>
      </c>
      <c r="B14" s="29" t="s">
        <v>249</v>
      </c>
      <c r="C14" s="30" t="s">
        <v>250</v>
      </c>
      <c r="D14" s="31">
        <v>6</v>
      </c>
      <c r="E14" s="29" t="s">
        <v>238</v>
      </c>
      <c r="F14" s="29"/>
      <c r="G14" s="29"/>
      <c r="H14" s="33">
        <v>0.00018</v>
      </c>
      <c r="I14" s="33">
        <v>0.025</v>
      </c>
      <c r="J14" s="47">
        <f t="shared" si="1"/>
        <v>0.03148</v>
      </c>
      <c r="K14" s="29"/>
      <c r="L14" s="71" t="s">
        <v>251</v>
      </c>
    </row>
    <row r="15" s="20" customFormat="1" ht="31.5" customHeight="1" spans="1:12">
      <c r="A15" s="36" t="s">
        <v>255</v>
      </c>
      <c r="B15" s="36" t="s">
        <v>256</v>
      </c>
      <c r="C15" s="37" t="s">
        <v>257</v>
      </c>
      <c r="D15" s="38">
        <v>0</v>
      </c>
      <c r="E15" s="39" t="s">
        <v>238</v>
      </c>
      <c r="F15" s="39">
        <v>0</v>
      </c>
      <c r="G15" s="39" t="s">
        <v>238</v>
      </c>
      <c r="H15" s="40">
        <v>1</v>
      </c>
      <c r="I15" s="53">
        <v>0.05</v>
      </c>
      <c r="J15" s="47">
        <f t="shared" ref="J15:J21" si="2">H15/105154*D15^2*F15*SQRT(F15)+(I15*EXP(0.319*D15))</f>
        <v>0.05</v>
      </c>
      <c r="K15" s="72"/>
      <c r="L15" s="73" t="s">
        <v>258</v>
      </c>
    </row>
    <row r="16" s="20" customFormat="1" ht="31.5" customHeight="1" spans="1:12">
      <c r="A16" s="39" t="s">
        <v>259</v>
      </c>
      <c r="B16" s="39" t="s">
        <v>256</v>
      </c>
      <c r="C16" s="41">
        <v>0</v>
      </c>
      <c r="D16" s="42"/>
      <c r="E16" s="39" t="s">
        <v>75</v>
      </c>
      <c r="F16" s="39"/>
      <c r="G16" s="39"/>
      <c r="H16" s="43"/>
      <c r="I16" s="43"/>
      <c r="J16" s="47"/>
      <c r="K16" s="39"/>
      <c r="L16" s="74" t="s">
        <v>260</v>
      </c>
    </row>
    <row r="17" s="20" customFormat="1" ht="31.5" customHeight="1" spans="1:12">
      <c r="A17" s="39" t="s">
        <v>261</v>
      </c>
      <c r="B17" s="36" t="s">
        <v>256</v>
      </c>
      <c r="C17" s="37" t="s">
        <v>257</v>
      </c>
      <c r="D17" s="38">
        <v>12.7</v>
      </c>
      <c r="E17" s="39" t="s">
        <v>238</v>
      </c>
      <c r="F17" s="44">
        <v>0</v>
      </c>
      <c r="G17" s="39" t="s">
        <v>238</v>
      </c>
      <c r="H17" s="40">
        <v>0.8</v>
      </c>
      <c r="I17" s="53">
        <v>0.025</v>
      </c>
      <c r="J17" s="47">
        <f t="shared" si="2"/>
        <v>1.43680305653701</v>
      </c>
      <c r="K17" s="72"/>
      <c r="L17" s="73" t="s">
        <v>262</v>
      </c>
    </row>
    <row r="18" s="20" customFormat="1" ht="31.5" customHeight="1" spans="1:12">
      <c r="A18" s="39" t="s">
        <v>263</v>
      </c>
      <c r="B18" s="36" t="s">
        <v>256</v>
      </c>
      <c r="C18" s="37" t="s">
        <v>257</v>
      </c>
      <c r="D18" s="38">
        <v>12.7</v>
      </c>
      <c r="E18" s="39" t="s">
        <v>238</v>
      </c>
      <c r="F18" s="44">
        <v>0</v>
      </c>
      <c r="G18" s="39" t="s">
        <v>238</v>
      </c>
      <c r="H18" s="40">
        <v>0.83</v>
      </c>
      <c r="I18" s="53">
        <v>0.028</v>
      </c>
      <c r="J18" s="47">
        <f t="shared" si="2"/>
        <v>1.60921942332145</v>
      </c>
      <c r="K18" s="72"/>
      <c r="L18" s="73" t="s">
        <v>264</v>
      </c>
    </row>
    <row r="19" s="20" customFormat="1" ht="31.5" customHeight="1" spans="1:12">
      <c r="A19" s="39" t="s">
        <v>265</v>
      </c>
      <c r="B19" s="36" t="s">
        <v>256</v>
      </c>
      <c r="C19" s="37" t="s">
        <v>257</v>
      </c>
      <c r="D19" s="38">
        <v>12.7</v>
      </c>
      <c r="E19" s="39" t="s">
        <v>238</v>
      </c>
      <c r="F19" s="44">
        <v>0</v>
      </c>
      <c r="G19" s="39" t="s">
        <v>238</v>
      </c>
      <c r="H19" s="40">
        <v>0.5</v>
      </c>
      <c r="I19" s="53">
        <v>0.005</v>
      </c>
      <c r="J19" s="47">
        <f t="shared" si="2"/>
        <v>0.287360611307402</v>
      </c>
      <c r="K19" s="72"/>
      <c r="L19" s="73" t="s">
        <v>266</v>
      </c>
    </row>
    <row r="20" s="20" customFormat="1" ht="31.5" customHeight="1" spans="1:12">
      <c r="A20" s="39" t="s">
        <v>267</v>
      </c>
      <c r="B20" s="36" t="s">
        <v>256</v>
      </c>
      <c r="C20" s="37" t="s">
        <v>257</v>
      </c>
      <c r="D20" s="38">
        <v>12.7</v>
      </c>
      <c r="E20" s="39" t="s">
        <v>238</v>
      </c>
      <c r="F20" s="44">
        <v>0</v>
      </c>
      <c r="G20" s="39" t="s">
        <v>238</v>
      </c>
      <c r="H20" s="40">
        <v>0.6</v>
      </c>
      <c r="I20" s="53">
        <v>0.008</v>
      </c>
      <c r="J20" s="47">
        <f t="shared" si="2"/>
        <v>0.459776978091843</v>
      </c>
      <c r="K20" s="72"/>
      <c r="L20" s="73" t="s">
        <v>268</v>
      </c>
    </row>
    <row r="21" s="20" customFormat="1" ht="31.5" customHeight="1" spans="1:12">
      <c r="A21" s="39" t="s">
        <v>269</v>
      </c>
      <c r="B21" s="36" t="s">
        <v>256</v>
      </c>
      <c r="C21" s="37" t="s">
        <v>257</v>
      </c>
      <c r="D21" s="38">
        <v>12.7</v>
      </c>
      <c r="E21" s="39" t="s">
        <v>238</v>
      </c>
      <c r="F21" s="44">
        <v>0</v>
      </c>
      <c r="G21" s="39" t="s">
        <v>238</v>
      </c>
      <c r="H21" s="45">
        <v>6.25</v>
      </c>
      <c r="I21" s="45">
        <v>0.1</v>
      </c>
      <c r="J21" s="47">
        <f t="shared" si="2"/>
        <v>5.74721222614803</v>
      </c>
      <c r="K21" s="72"/>
      <c r="L21" s="73" t="s">
        <v>270</v>
      </c>
    </row>
    <row r="22" s="20" customFormat="1" ht="69" customHeight="1" spans="1:12">
      <c r="A22" s="46" t="s">
        <v>271</v>
      </c>
      <c r="B22" s="39" t="s">
        <v>272</v>
      </c>
      <c r="C22" s="47">
        <v>15</v>
      </c>
      <c r="D22" s="38"/>
      <c r="E22" s="39" t="s">
        <v>75</v>
      </c>
      <c r="F22" s="44"/>
      <c r="G22" s="39"/>
      <c r="H22" s="39"/>
      <c r="I22" s="39"/>
      <c r="J22" s="47"/>
      <c r="K22" s="73"/>
      <c r="L22" s="75" t="s">
        <v>273</v>
      </c>
    </row>
    <row r="23" s="20" customFormat="1" ht="69" customHeight="1" spans="1:12">
      <c r="A23" s="46" t="s">
        <v>274</v>
      </c>
      <c r="B23" s="39" t="s">
        <v>272</v>
      </c>
      <c r="C23" s="47">
        <v>16</v>
      </c>
      <c r="D23" s="38"/>
      <c r="E23" s="39" t="s">
        <v>75</v>
      </c>
      <c r="F23" s="44"/>
      <c r="G23" s="39"/>
      <c r="H23" s="39"/>
      <c r="I23" s="39"/>
      <c r="J23" s="47"/>
      <c r="K23" s="73"/>
      <c r="L23" s="75" t="s">
        <v>273</v>
      </c>
    </row>
    <row r="24" s="20" customFormat="1" ht="69" customHeight="1" spans="1:12">
      <c r="A24" s="48" t="s">
        <v>275</v>
      </c>
      <c r="B24" s="39" t="s">
        <v>272</v>
      </c>
      <c r="C24" s="49" t="s">
        <v>276</v>
      </c>
      <c r="D24" s="38"/>
      <c r="E24" s="39" t="s">
        <v>238</v>
      </c>
      <c r="F24" s="44"/>
      <c r="G24" s="39"/>
      <c r="H24" s="39">
        <v>0.87</v>
      </c>
      <c r="I24" s="39">
        <v>0.05</v>
      </c>
      <c r="J24" s="47">
        <f t="shared" ref="J24:J32" si="3">(H24*EXP(I24*D24))</f>
        <v>0.87</v>
      </c>
      <c r="K24" s="73"/>
      <c r="L24" s="75" t="s">
        <v>277</v>
      </c>
    </row>
    <row r="25" s="20" customFormat="1" ht="51" customHeight="1" spans="1:12">
      <c r="A25" s="36" t="s">
        <v>278</v>
      </c>
      <c r="B25" s="39" t="s">
        <v>272</v>
      </c>
      <c r="C25" s="50">
        <v>0.003</v>
      </c>
      <c r="D25" s="38"/>
      <c r="E25" s="39" t="s">
        <v>19</v>
      </c>
      <c r="F25" s="44"/>
      <c r="G25" s="51"/>
      <c r="H25" s="39"/>
      <c r="I25" s="39"/>
      <c r="J25" s="47"/>
      <c r="K25" s="73"/>
      <c r="L25" s="76" t="s">
        <v>279</v>
      </c>
    </row>
    <row r="26" s="20" customFormat="1" ht="54" customHeight="1" spans="1:12">
      <c r="A26" s="36" t="s">
        <v>280</v>
      </c>
      <c r="B26" s="39" t="s">
        <v>272</v>
      </c>
      <c r="C26" s="50">
        <v>0.003</v>
      </c>
      <c r="D26" s="38"/>
      <c r="E26" s="39" t="s">
        <v>19</v>
      </c>
      <c r="F26" s="44"/>
      <c r="G26" s="51"/>
      <c r="H26" s="39"/>
      <c r="I26" s="39"/>
      <c r="J26" s="47"/>
      <c r="K26" s="73"/>
      <c r="L26" s="76" t="s">
        <v>281</v>
      </c>
    </row>
    <row r="27" s="20" customFormat="1" ht="20.1" customHeight="1" spans="1:12">
      <c r="A27" s="39" t="s">
        <v>282</v>
      </c>
      <c r="B27" s="39" t="s">
        <v>283</v>
      </c>
      <c r="C27" s="50">
        <v>0</v>
      </c>
      <c r="D27" s="52"/>
      <c r="E27" s="39" t="s">
        <v>75</v>
      </c>
      <c r="F27" s="44"/>
      <c r="G27" s="39"/>
      <c r="H27" s="43"/>
      <c r="I27" s="43"/>
      <c r="J27" s="47"/>
      <c r="K27" s="73"/>
      <c r="L27" s="74" t="s">
        <v>284</v>
      </c>
    </row>
    <row r="28" s="20" customFormat="1" ht="20.1" customHeight="1" spans="1:12">
      <c r="A28" s="36" t="s">
        <v>285</v>
      </c>
      <c r="B28" s="39" t="s">
        <v>283</v>
      </c>
      <c r="C28" s="49" t="s">
        <v>286</v>
      </c>
      <c r="D28" s="38">
        <v>0</v>
      </c>
      <c r="E28" s="39" t="s">
        <v>238</v>
      </c>
      <c r="F28" s="44">
        <v>0</v>
      </c>
      <c r="G28" s="39" t="s">
        <v>238</v>
      </c>
      <c r="H28" s="53">
        <v>0.02</v>
      </c>
      <c r="I28" s="53">
        <v>0.25</v>
      </c>
      <c r="J28" s="47">
        <f t="shared" si="3"/>
        <v>0.02</v>
      </c>
      <c r="K28" s="73"/>
      <c r="L28" s="77" t="s">
        <v>287</v>
      </c>
    </row>
    <row r="29" s="20" customFormat="1" ht="20.1" customHeight="1" spans="1:12">
      <c r="A29" s="36" t="s">
        <v>288</v>
      </c>
      <c r="B29" s="39" t="s">
        <v>283</v>
      </c>
      <c r="C29" s="49" t="s">
        <v>286</v>
      </c>
      <c r="D29" s="38">
        <v>0</v>
      </c>
      <c r="E29" s="39" t="s">
        <v>238</v>
      </c>
      <c r="F29" s="44">
        <v>0</v>
      </c>
      <c r="G29" s="39" t="s">
        <v>238</v>
      </c>
      <c r="H29" s="53">
        <v>0.025</v>
      </c>
      <c r="I29" s="53">
        <v>0.25</v>
      </c>
      <c r="J29" s="47">
        <f t="shared" si="3"/>
        <v>0.025</v>
      </c>
      <c r="K29" s="73"/>
      <c r="L29" s="77" t="s">
        <v>287</v>
      </c>
    </row>
    <row r="30" s="20" customFormat="1" ht="20.1" customHeight="1" spans="1:12">
      <c r="A30" s="36" t="s">
        <v>289</v>
      </c>
      <c r="B30" s="39" t="s">
        <v>283</v>
      </c>
      <c r="C30" s="49" t="s">
        <v>286</v>
      </c>
      <c r="D30" s="38">
        <v>0</v>
      </c>
      <c r="E30" s="39" t="s">
        <v>238</v>
      </c>
      <c r="F30" s="44">
        <v>0</v>
      </c>
      <c r="G30" s="39" t="s">
        <v>238</v>
      </c>
      <c r="H30" s="53">
        <v>0.01</v>
      </c>
      <c r="I30" s="53">
        <v>0.22</v>
      </c>
      <c r="J30" s="47">
        <f t="shared" si="3"/>
        <v>0.01</v>
      </c>
      <c r="K30" s="73"/>
      <c r="L30" s="77" t="s">
        <v>287</v>
      </c>
    </row>
    <row r="31" s="20" customFormat="1" ht="20.1" customHeight="1" spans="1:12">
      <c r="A31" s="36" t="s">
        <v>290</v>
      </c>
      <c r="B31" s="39" t="s">
        <v>283</v>
      </c>
      <c r="C31" s="49" t="s">
        <v>286</v>
      </c>
      <c r="D31" s="38">
        <v>0</v>
      </c>
      <c r="E31" s="39" t="s">
        <v>238</v>
      </c>
      <c r="F31" s="44">
        <v>0</v>
      </c>
      <c r="G31" s="39" t="s">
        <v>238</v>
      </c>
      <c r="H31" s="53">
        <v>0.015</v>
      </c>
      <c r="I31" s="53">
        <v>0.23</v>
      </c>
      <c r="J31" s="47">
        <f t="shared" si="3"/>
        <v>0.015</v>
      </c>
      <c r="K31" s="73"/>
      <c r="L31" s="77" t="s">
        <v>287</v>
      </c>
    </row>
    <row r="32" s="20" customFormat="1" ht="20.1" customHeight="1" spans="1:12">
      <c r="A32" s="36" t="s">
        <v>291</v>
      </c>
      <c r="B32" s="39" t="s">
        <v>283</v>
      </c>
      <c r="C32" s="49" t="s">
        <v>286</v>
      </c>
      <c r="D32" s="38">
        <v>0</v>
      </c>
      <c r="E32" s="39" t="s">
        <v>238</v>
      </c>
      <c r="F32" s="44">
        <v>0</v>
      </c>
      <c r="G32" s="39" t="s">
        <v>238</v>
      </c>
      <c r="H32" s="53">
        <v>0.3</v>
      </c>
      <c r="I32" s="53">
        <v>0.2</v>
      </c>
      <c r="J32" s="47">
        <f t="shared" si="3"/>
        <v>0.3</v>
      </c>
      <c r="K32" s="73"/>
      <c r="L32" s="77" t="s">
        <v>287</v>
      </c>
    </row>
    <row r="33" s="20" customFormat="1" ht="20.1" customHeight="1" spans="1:12">
      <c r="A33" s="36" t="s">
        <v>292</v>
      </c>
      <c r="B33" s="39" t="s">
        <v>283</v>
      </c>
      <c r="C33" s="54">
        <v>6</v>
      </c>
      <c r="D33" s="38"/>
      <c r="E33" s="39" t="s">
        <v>75</v>
      </c>
      <c r="F33" s="44"/>
      <c r="G33" s="39"/>
      <c r="H33" s="43"/>
      <c r="I33" s="43"/>
      <c r="J33" s="47"/>
      <c r="K33" s="73"/>
      <c r="L33" s="73"/>
    </row>
    <row r="34" s="20" customFormat="1" ht="69" customHeight="1" spans="1:12">
      <c r="A34" s="48" t="s">
        <v>293</v>
      </c>
      <c r="B34" s="39" t="s">
        <v>283</v>
      </c>
      <c r="C34" s="49" t="s">
        <v>294</v>
      </c>
      <c r="D34" s="38">
        <v>0</v>
      </c>
      <c r="E34" s="39" t="s">
        <v>238</v>
      </c>
      <c r="F34" s="44"/>
      <c r="G34" s="39"/>
      <c r="H34" s="55">
        <v>0.053</v>
      </c>
      <c r="I34" s="55">
        <v>0.32</v>
      </c>
      <c r="J34" s="47">
        <f>(H34*EXP(I34*D34))</f>
        <v>0.053</v>
      </c>
      <c r="K34" s="73"/>
      <c r="L34" s="73" t="s">
        <v>295</v>
      </c>
    </row>
    <row r="35" s="20" customFormat="1" ht="57.75" customHeight="1" spans="1:12">
      <c r="A35" s="36" t="s">
        <v>296</v>
      </c>
      <c r="B35" s="39" t="s">
        <v>283</v>
      </c>
      <c r="C35" s="49" t="s">
        <v>286</v>
      </c>
      <c r="D35" s="38">
        <v>0</v>
      </c>
      <c r="E35" s="39" t="s">
        <v>238</v>
      </c>
      <c r="F35" s="44"/>
      <c r="G35" s="39"/>
      <c r="H35" s="55">
        <v>0.15</v>
      </c>
      <c r="I35" s="55">
        <v>0.32</v>
      </c>
      <c r="J35" s="47">
        <f>(H35*EXP(I35*D35))</f>
        <v>0.15</v>
      </c>
      <c r="K35" s="73"/>
      <c r="L35" s="73" t="s">
        <v>295</v>
      </c>
    </row>
    <row r="36" s="20" customFormat="1" ht="20.1" customHeight="1" spans="1:12">
      <c r="A36" s="56" t="s">
        <v>297</v>
      </c>
      <c r="B36" s="39" t="s">
        <v>272</v>
      </c>
      <c r="C36" s="54">
        <v>0.04</v>
      </c>
      <c r="D36" s="57"/>
      <c r="E36" s="39" t="s">
        <v>75</v>
      </c>
      <c r="F36" s="44"/>
      <c r="G36" s="39"/>
      <c r="H36" s="39"/>
      <c r="I36" s="39"/>
      <c r="J36" s="47"/>
      <c r="K36" s="73"/>
      <c r="L36" s="73"/>
    </row>
    <row r="37" s="20" customFormat="1" ht="20.1" customHeight="1" spans="1:12">
      <c r="A37" s="56" t="s">
        <v>298</v>
      </c>
      <c r="B37" s="39" t="s">
        <v>272</v>
      </c>
      <c r="C37" s="58" t="s">
        <v>299</v>
      </c>
      <c r="D37" s="38">
        <v>0</v>
      </c>
      <c r="E37" s="39" t="s">
        <v>238</v>
      </c>
      <c r="F37" s="44">
        <v>0</v>
      </c>
      <c r="G37" s="39" t="s">
        <v>238</v>
      </c>
      <c r="H37" s="39">
        <v>0.001</v>
      </c>
      <c r="I37" s="39">
        <v>0.6</v>
      </c>
      <c r="J37" s="47">
        <f>H37*D37*F37+I37</f>
        <v>0.6</v>
      </c>
      <c r="K37" s="73"/>
      <c r="L37" s="73" t="s">
        <v>300</v>
      </c>
    </row>
    <row r="38" s="20" customFormat="1" ht="69" customHeight="1" spans="1:12">
      <c r="A38" s="59" t="s">
        <v>301</v>
      </c>
      <c r="B38" s="39" t="s">
        <v>272</v>
      </c>
      <c r="C38" s="49" t="s">
        <v>302</v>
      </c>
      <c r="D38" s="38">
        <v>0</v>
      </c>
      <c r="E38" s="39" t="s">
        <v>238</v>
      </c>
      <c r="F38" s="44">
        <v>0</v>
      </c>
      <c r="G38" s="39" t="s">
        <v>238</v>
      </c>
      <c r="H38" s="55">
        <v>0.001</v>
      </c>
      <c r="I38" s="55">
        <v>0.8</v>
      </c>
      <c r="J38" s="47">
        <f>H38*D38^2*F38+I38</f>
        <v>0.8</v>
      </c>
      <c r="K38" s="73"/>
      <c r="L38" s="73" t="s">
        <v>303</v>
      </c>
    </row>
    <row r="39" s="20" customFormat="1" ht="15.75" customHeight="1" spans="1:12">
      <c r="A39" s="59" t="s">
        <v>304</v>
      </c>
      <c r="B39" s="51" t="s">
        <v>304</v>
      </c>
      <c r="C39" s="54">
        <v>0.03</v>
      </c>
      <c r="D39" s="57"/>
      <c r="E39" s="39" t="s">
        <v>75</v>
      </c>
      <c r="F39" s="44"/>
      <c r="G39" s="39"/>
      <c r="H39" s="43"/>
      <c r="I39" s="43"/>
      <c r="J39" s="47"/>
      <c r="K39" s="73"/>
      <c r="L39" s="74" t="s">
        <v>305</v>
      </c>
    </row>
    <row r="40" s="20" customFormat="1" ht="15.75" customHeight="1" spans="1:12">
      <c r="A40" s="59" t="s">
        <v>306</v>
      </c>
      <c r="B40" s="39" t="s">
        <v>272</v>
      </c>
      <c r="C40" s="42" t="s">
        <v>307</v>
      </c>
      <c r="D40" s="38"/>
      <c r="E40" s="39" t="s">
        <v>75</v>
      </c>
      <c r="F40" s="44"/>
      <c r="G40" s="39"/>
      <c r="H40" s="43"/>
      <c r="I40" s="43"/>
      <c r="J40" s="47"/>
      <c r="K40" s="73"/>
      <c r="L40" s="74" t="s">
        <v>308</v>
      </c>
    </row>
    <row r="41" s="20" customFormat="1" ht="31.5" customHeight="1" spans="1:12">
      <c r="A41" s="39" t="s">
        <v>309</v>
      </c>
      <c r="B41" s="36" t="s">
        <v>310</v>
      </c>
      <c r="C41" s="37" t="s">
        <v>257</v>
      </c>
      <c r="D41" s="38">
        <v>0</v>
      </c>
      <c r="E41" s="39" t="s">
        <v>238</v>
      </c>
      <c r="F41" s="44">
        <v>0</v>
      </c>
      <c r="G41" s="39" t="s">
        <v>238</v>
      </c>
      <c r="H41" s="40">
        <v>0.5</v>
      </c>
      <c r="I41" s="53">
        <v>0.018</v>
      </c>
      <c r="J41" s="47">
        <f t="shared" ref="J41:J43" si="4">H41/105154*D41^2*F41*SQRT(F41)+(I41*EXP(0.319*D41))</f>
        <v>0.018</v>
      </c>
      <c r="K41" s="73"/>
      <c r="L41" s="73" t="s">
        <v>262</v>
      </c>
    </row>
    <row r="42" s="20" customFormat="1" ht="31.5" customHeight="1" spans="1:12">
      <c r="A42" s="39" t="s">
        <v>311</v>
      </c>
      <c r="B42" s="36" t="s">
        <v>310</v>
      </c>
      <c r="C42" s="37" t="s">
        <v>257</v>
      </c>
      <c r="D42" s="38">
        <v>0</v>
      </c>
      <c r="E42" s="39" t="s">
        <v>238</v>
      </c>
      <c r="F42" s="44">
        <v>0</v>
      </c>
      <c r="G42" s="39" t="s">
        <v>238</v>
      </c>
      <c r="H42" s="40">
        <v>0.55</v>
      </c>
      <c r="I42" s="53">
        <v>0.02</v>
      </c>
      <c r="J42" s="47">
        <f t="shared" si="4"/>
        <v>0.02</v>
      </c>
      <c r="K42" s="73"/>
      <c r="L42" s="73" t="s">
        <v>264</v>
      </c>
    </row>
    <row r="43" s="20" customFormat="1" ht="31.5" customHeight="1" spans="1:12">
      <c r="A43" s="39" t="s">
        <v>312</v>
      </c>
      <c r="B43" s="36" t="s">
        <v>310</v>
      </c>
      <c r="C43" s="37" t="s">
        <v>257</v>
      </c>
      <c r="D43" s="38">
        <v>0</v>
      </c>
      <c r="E43" s="39" t="s">
        <v>238</v>
      </c>
      <c r="F43" s="44">
        <v>0</v>
      </c>
      <c r="G43" s="39" t="s">
        <v>238</v>
      </c>
      <c r="H43" s="40">
        <v>0.4</v>
      </c>
      <c r="I43" s="53">
        <v>0.01</v>
      </c>
      <c r="J43" s="47">
        <f t="shared" si="4"/>
        <v>0.01</v>
      </c>
      <c r="K43" s="73"/>
      <c r="L43" s="73" t="s">
        <v>268</v>
      </c>
    </row>
    <row r="44" s="20" customFormat="1" ht="31.5" customHeight="1" spans="1:12">
      <c r="A44" s="48" t="s">
        <v>313</v>
      </c>
      <c r="B44" s="39" t="s">
        <v>272</v>
      </c>
      <c r="C44" s="58" t="s">
        <v>314</v>
      </c>
      <c r="D44" s="38">
        <v>0</v>
      </c>
      <c r="E44" s="39" t="s">
        <v>238</v>
      </c>
      <c r="F44" s="44"/>
      <c r="G44" s="39"/>
      <c r="H44" s="40">
        <v>0.1</v>
      </c>
      <c r="I44" s="43"/>
      <c r="J44" s="47">
        <f>H44*D44</f>
        <v>0</v>
      </c>
      <c r="K44" s="73"/>
      <c r="L44" s="73" t="s">
        <v>315</v>
      </c>
    </row>
    <row r="45" s="20" customFormat="1" ht="20.1" customHeight="1" spans="1:12">
      <c r="A45" s="36" t="s">
        <v>316</v>
      </c>
      <c r="B45" s="39" t="s">
        <v>272</v>
      </c>
      <c r="C45" s="54">
        <v>0.04</v>
      </c>
      <c r="D45" s="38"/>
      <c r="E45" s="39" t="s">
        <v>75</v>
      </c>
      <c r="F45" s="44"/>
      <c r="G45" s="39"/>
      <c r="H45" s="43"/>
      <c r="I45" s="43"/>
      <c r="J45" s="47"/>
      <c r="K45" s="73"/>
      <c r="L45" s="73"/>
    </row>
    <row r="46" s="20" customFormat="1" ht="20.1" customHeight="1" spans="1:12">
      <c r="A46" s="36" t="s">
        <v>317</v>
      </c>
      <c r="B46" s="39" t="s">
        <v>272</v>
      </c>
      <c r="C46" s="54">
        <v>0.15</v>
      </c>
      <c r="D46" s="38"/>
      <c r="E46" s="39" t="s">
        <v>75</v>
      </c>
      <c r="F46" s="60"/>
      <c r="G46" s="39"/>
      <c r="H46" s="39"/>
      <c r="I46" s="78"/>
      <c r="J46" s="47"/>
      <c r="K46" s="73"/>
      <c r="L46" s="73"/>
    </row>
    <row r="47" s="21" customFormat="1" ht="20.1" customHeight="1" spans="1:12">
      <c r="A47" s="61" t="s">
        <v>318</v>
      </c>
      <c r="B47" s="36" t="s">
        <v>319</v>
      </c>
      <c r="C47" s="54">
        <v>0</v>
      </c>
      <c r="D47" s="38"/>
      <c r="E47" s="39" t="s">
        <v>238</v>
      </c>
      <c r="F47" s="44"/>
      <c r="G47" s="39"/>
      <c r="H47" s="39"/>
      <c r="I47" s="39"/>
      <c r="J47" s="47"/>
      <c r="K47" s="79"/>
      <c r="L47" s="80" t="s">
        <v>320</v>
      </c>
    </row>
    <row r="48" s="20" customFormat="1" ht="20.1" customHeight="1" spans="1:12">
      <c r="A48" s="36" t="s">
        <v>321</v>
      </c>
      <c r="B48" s="36" t="s">
        <v>319</v>
      </c>
      <c r="C48" s="54">
        <v>0.02</v>
      </c>
      <c r="D48" s="38"/>
      <c r="E48" s="39" t="s">
        <v>75</v>
      </c>
      <c r="F48" s="44"/>
      <c r="G48" s="39"/>
      <c r="H48" s="55"/>
      <c r="I48" s="55"/>
      <c r="J48" s="47"/>
      <c r="K48" s="73"/>
      <c r="L48" s="73" t="s">
        <v>322</v>
      </c>
    </row>
    <row r="49" s="20" customFormat="1" ht="20.1" customHeight="1" spans="1:12">
      <c r="A49" s="36" t="s">
        <v>323</v>
      </c>
      <c r="B49" s="36" t="s">
        <v>319</v>
      </c>
      <c r="C49" s="54">
        <v>0.02</v>
      </c>
      <c r="D49" s="38"/>
      <c r="E49" s="39" t="s">
        <v>75</v>
      </c>
      <c r="F49" s="44"/>
      <c r="G49" s="39"/>
      <c r="H49" s="55"/>
      <c r="I49" s="55"/>
      <c r="J49" s="47"/>
      <c r="K49" s="73"/>
      <c r="L49" s="73" t="s">
        <v>322</v>
      </c>
    </row>
    <row r="50" s="20" customFormat="1" ht="20.1" customHeight="1" spans="1:12">
      <c r="A50" s="36" t="s">
        <v>324</v>
      </c>
      <c r="B50" s="36" t="s">
        <v>319</v>
      </c>
      <c r="C50" s="54">
        <v>0.01</v>
      </c>
      <c r="D50" s="38"/>
      <c r="E50" s="39" t="s">
        <v>75</v>
      </c>
      <c r="F50" s="44"/>
      <c r="G50" s="39"/>
      <c r="H50" s="55"/>
      <c r="I50" s="55"/>
      <c r="J50" s="47"/>
      <c r="K50" s="73"/>
      <c r="L50" s="73" t="s">
        <v>322</v>
      </c>
    </row>
    <row r="51" s="20" customFormat="1" ht="20.1" customHeight="1" spans="1:12">
      <c r="A51" s="36" t="s">
        <v>325</v>
      </c>
      <c r="B51" s="36" t="s">
        <v>319</v>
      </c>
      <c r="C51" s="54">
        <v>0.01</v>
      </c>
      <c r="D51" s="38"/>
      <c r="E51" s="39" t="s">
        <v>75</v>
      </c>
      <c r="F51" s="44"/>
      <c r="G51" s="39"/>
      <c r="H51" s="55"/>
      <c r="I51" s="55"/>
      <c r="J51" s="47"/>
      <c r="K51" s="73"/>
      <c r="L51" s="73" t="s">
        <v>322</v>
      </c>
    </row>
    <row r="52" s="20" customFormat="1" ht="20.1" customHeight="1" spans="1:12">
      <c r="A52" s="36" t="s">
        <v>326</v>
      </c>
      <c r="B52" s="36" t="s">
        <v>327</v>
      </c>
      <c r="C52" s="49" t="s">
        <v>328</v>
      </c>
      <c r="D52" s="38">
        <v>0</v>
      </c>
      <c r="E52" s="39" t="s">
        <v>238</v>
      </c>
      <c r="F52" s="44"/>
      <c r="G52" s="39"/>
      <c r="H52" s="55">
        <v>0.005</v>
      </c>
      <c r="I52" s="55">
        <v>0.36</v>
      </c>
      <c r="J52" s="47">
        <f>(H52*EXP(I52*D52))</f>
        <v>0.005</v>
      </c>
      <c r="K52" s="73"/>
      <c r="L52" s="73" t="s">
        <v>322</v>
      </c>
    </row>
    <row r="53" ht="20.1" customHeight="1" spans="1:12">
      <c r="A53" s="62" t="s">
        <v>329</v>
      </c>
      <c r="B53" s="63" t="s">
        <v>330</v>
      </c>
      <c r="C53" s="64">
        <v>40.0907</v>
      </c>
      <c r="D53" s="64"/>
      <c r="E53" s="62" t="s">
        <v>75</v>
      </c>
      <c r="F53" s="65"/>
      <c r="G53" s="65"/>
      <c r="H53" s="65"/>
      <c r="I53" s="65"/>
      <c r="J53" s="65"/>
      <c r="K53" s="81"/>
      <c r="L53" s="82"/>
    </row>
    <row r="54" ht="20.1" customHeight="1" spans="1:12">
      <c r="A54" s="62" t="s">
        <v>331</v>
      </c>
      <c r="B54" s="63" t="s">
        <v>332</v>
      </c>
      <c r="C54" s="66">
        <v>0.55</v>
      </c>
      <c r="D54" s="66"/>
      <c r="E54" s="67" t="s">
        <v>75</v>
      </c>
      <c r="F54" s="65"/>
      <c r="G54" s="65"/>
      <c r="H54" s="65"/>
      <c r="I54" s="65"/>
      <c r="J54" s="65"/>
      <c r="K54" s="81"/>
      <c r="L54" s="82"/>
    </row>
    <row r="55" ht="20.1" customHeight="1" spans="1:12">
      <c r="A55" s="62" t="s">
        <v>333</v>
      </c>
      <c r="B55" s="63" t="s">
        <v>332</v>
      </c>
      <c r="C55" s="66">
        <v>0.55</v>
      </c>
      <c r="D55" s="66"/>
      <c r="E55" s="67" t="s">
        <v>75</v>
      </c>
      <c r="F55" s="68"/>
      <c r="G55" s="65"/>
      <c r="H55" s="65"/>
      <c r="I55" s="65"/>
      <c r="J55" s="65"/>
      <c r="K55" s="81"/>
      <c r="L55" s="82"/>
    </row>
    <row r="56" ht="20.1" customHeight="1" spans="1:12">
      <c r="A56" s="62" t="s">
        <v>334</v>
      </c>
      <c r="B56" s="63" t="s">
        <v>335</v>
      </c>
      <c r="C56" s="66">
        <v>0.1</v>
      </c>
      <c r="D56" s="66"/>
      <c r="E56" s="67" t="s">
        <v>75</v>
      </c>
      <c r="F56" s="68"/>
      <c r="G56" s="65"/>
      <c r="H56" s="65"/>
      <c r="I56" s="65"/>
      <c r="J56" s="65"/>
      <c r="K56" s="81"/>
      <c r="L56" s="82"/>
    </row>
    <row r="57" ht="20.1" customHeight="1" spans="1:12">
      <c r="A57" s="62" t="s">
        <v>336</v>
      </c>
      <c r="B57" s="63" t="s">
        <v>337</v>
      </c>
      <c r="C57" s="66">
        <v>7.5</v>
      </c>
      <c r="D57" s="66"/>
      <c r="E57" s="67" t="s">
        <v>75</v>
      </c>
      <c r="F57" s="68"/>
      <c r="G57" s="65"/>
      <c r="H57" s="65"/>
      <c r="I57" s="65"/>
      <c r="J57" s="65"/>
      <c r="K57" s="81"/>
      <c r="L57" s="82"/>
    </row>
    <row r="58" ht="20.1" customHeight="1" spans="1:12">
      <c r="A58" s="62" t="s">
        <v>338</v>
      </c>
      <c r="B58" s="63" t="s">
        <v>335</v>
      </c>
      <c r="C58" s="66">
        <v>0.8</v>
      </c>
      <c r="D58" s="66"/>
      <c r="E58" s="67" t="s">
        <v>75</v>
      </c>
      <c r="F58" s="65"/>
      <c r="G58" s="65"/>
      <c r="H58" s="65"/>
      <c r="I58" s="65"/>
      <c r="J58" s="65"/>
      <c r="K58" s="81"/>
      <c r="L58" s="82"/>
    </row>
    <row r="59" ht="20.1" customHeight="1" spans="1:12">
      <c r="A59" s="69" t="s">
        <v>339</v>
      </c>
      <c r="B59" s="63" t="s">
        <v>337</v>
      </c>
      <c r="C59" s="66">
        <v>1</v>
      </c>
      <c r="D59" s="66"/>
      <c r="E59" s="67" t="s">
        <v>75</v>
      </c>
      <c r="F59" s="68"/>
      <c r="G59" s="65"/>
      <c r="H59" s="65"/>
      <c r="I59" s="65"/>
      <c r="J59" s="65"/>
      <c r="K59" s="81"/>
      <c r="L59" s="82"/>
    </row>
    <row r="60" ht="20.1" customHeight="1" spans="1:12">
      <c r="A60" s="62" t="s">
        <v>340</v>
      </c>
      <c r="B60" s="63" t="s">
        <v>337</v>
      </c>
      <c r="C60" s="66">
        <v>0.6</v>
      </c>
      <c r="D60" s="66"/>
      <c r="E60" s="67" t="s">
        <v>75</v>
      </c>
      <c r="F60" s="65"/>
      <c r="G60" s="65"/>
      <c r="H60" s="65"/>
      <c r="I60" s="65"/>
      <c r="J60" s="65"/>
      <c r="K60" s="81"/>
      <c r="L60" s="82"/>
    </row>
    <row r="61" ht="20.1" customHeight="1" spans="1:12">
      <c r="A61" s="62" t="s">
        <v>341</v>
      </c>
      <c r="B61" s="63" t="s">
        <v>332</v>
      </c>
      <c r="C61" s="66">
        <v>8</v>
      </c>
      <c r="D61" s="66"/>
      <c r="E61" s="67" t="s">
        <v>75</v>
      </c>
      <c r="F61" s="68"/>
      <c r="G61" s="65"/>
      <c r="H61" s="65"/>
      <c r="I61" s="65"/>
      <c r="J61" s="65"/>
      <c r="K61" s="81"/>
      <c r="L61" s="82"/>
    </row>
    <row r="62" ht="20.1" customHeight="1" spans="1:12">
      <c r="A62" s="62" t="s">
        <v>342</v>
      </c>
      <c r="B62" s="63" t="s">
        <v>332</v>
      </c>
      <c r="C62" s="66">
        <v>0.2</v>
      </c>
      <c r="D62" s="66"/>
      <c r="E62" s="67" t="s">
        <v>75</v>
      </c>
      <c r="F62" s="65"/>
      <c r="G62" s="65"/>
      <c r="H62" s="65"/>
      <c r="I62" s="65"/>
      <c r="J62" s="65"/>
      <c r="K62" s="81"/>
      <c r="L62" s="82"/>
    </row>
    <row r="63" ht="20.1" customHeight="1" spans="1:12">
      <c r="A63" s="62" t="s">
        <v>343</v>
      </c>
      <c r="B63" s="63" t="s">
        <v>335</v>
      </c>
      <c r="C63" s="66">
        <v>0.1</v>
      </c>
      <c r="D63" s="66"/>
      <c r="E63" s="67" t="s">
        <v>75</v>
      </c>
      <c r="F63" s="65"/>
      <c r="G63" s="65"/>
      <c r="H63" s="65"/>
      <c r="I63" s="65"/>
      <c r="J63" s="65"/>
      <c r="K63" s="83"/>
      <c r="L63" s="82"/>
    </row>
    <row r="64" ht="30" customHeight="1" spans="1:12">
      <c r="A64" s="62" t="s">
        <v>344</v>
      </c>
      <c r="B64" s="63" t="s">
        <v>332</v>
      </c>
      <c r="C64" s="66">
        <v>8</v>
      </c>
      <c r="D64" s="66"/>
      <c r="E64" s="67" t="s">
        <v>78</v>
      </c>
      <c r="F64" s="65"/>
      <c r="G64" s="65"/>
      <c r="H64" s="65"/>
      <c r="I64" s="65"/>
      <c r="J64" s="65"/>
      <c r="K64" s="83"/>
      <c r="L64" s="82"/>
    </row>
    <row r="65" ht="30" customHeight="1" spans="1:12">
      <c r="A65" s="62" t="s">
        <v>345</v>
      </c>
      <c r="B65" s="84" t="s">
        <v>335</v>
      </c>
      <c r="C65" s="66">
        <v>0.17</v>
      </c>
      <c r="D65" s="85"/>
      <c r="E65" s="67" t="s">
        <v>75</v>
      </c>
      <c r="F65" s="86"/>
      <c r="G65" s="77"/>
      <c r="H65" s="65"/>
      <c r="I65" s="65"/>
      <c r="J65" s="65"/>
      <c r="K65" s="103"/>
      <c r="L65" s="85"/>
    </row>
    <row r="66" ht="30" customHeight="1" spans="1:12">
      <c r="A66" s="62" t="s">
        <v>346</v>
      </c>
      <c r="B66" s="84" t="s">
        <v>335</v>
      </c>
      <c r="C66" s="66">
        <v>0.11</v>
      </c>
      <c r="D66" s="85"/>
      <c r="E66" s="67" t="s">
        <v>75</v>
      </c>
      <c r="F66" s="86"/>
      <c r="G66" s="77"/>
      <c r="H66" s="65"/>
      <c r="I66" s="65"/>
      <c r="J66" s="65"/>
      <c r="K66" s="103"/>
      <c r="L66" s="85"/>
    </row>
    <row r="67" ht="30" customHeight="1" spans="1:12">
      <c r="A67" s="62" t="s">
        <v>347</v>
      </c>
      <c r="B67" s="84" t="s">
        <v>335</v>
      </c>
      <c r="C67" s="66">
        <v>0.14</v>
      </c>
      <c r="D67" s="85"/>
      <c r="E67" s="67" t="s">
        <v>75</v>
      </c>
      <c r="F67" s="86"/>
      <c r="G67" s="77"/>
      <c r="H67" s="65"/>
      <c r="I67" s="65"/>
      <c r="J67" s="65"/>
      <c r="K67" s="103"/>
      <c r="L67" s="85"/>
    </row>
    <row r="68" ht="20.1" customHeight="1" spans="1:12">
      <c r="A68" s="62" t="s">
        <v>348</v>
      </c>
      <c r="B68" s="84" t="s">
        <v>335</v>
      </c>
      <c r="C68" s="66">
        <v>0.48</v>
      </c>
      <c r="D68" s="85"/>
      <c r="E68" s="67" t="s">
        <v>75</v>
      </c>
      <c r="F68" s="86"/>
      <c r="G68" s="77"/>
      <c r="H68" s="65"/>
      <c r="I68" s="65"/>
      <c r="J68" s="65"/>
      <c r="K68" s="103"/>
      <c r="L68" s="85"/>
    </row>
    <row r="69" ht="20.1" customHeight="1" spans="1:12">
      <c r="A69" s="62" t="s">
        <v>349</v>
      </c>
      <c r="B69" s="84" t="s">
        <v>335</v>
      </c>
      <c r="C69" s="66">
        <v>0.74</v>
      </c>
      <c r="D69" s="85"/>
      <c r="E69" s="67" t="s">
        <v>75</v>
      </c>
      <c r="F69" s="86"/>
      <c r="G69" s="77"/>
      <c r="H69" s="65"/>
      <c r="I69" s="65"/>
      <c r="J69" s="65"/>
      <c r="K69" s="103"/>
      <c r="L69" s="85"/>
    </row>
    <row r="70" ht="20.1" customHeight="1" spans="1:12">
      <c r="A70" s="62" t="s">
        <v>350</v>
      </c>
      <c r="B70" s="84" t="s">
        <v>335</v>
      </c>
      <c r="C70" s="66" t="s">
        <v>351</v>
      </c>
      <c r="D70" s="85"/>
      <c r="E70" s="67" t="s">
        <v>238</v>
      </c>
      <c r="F70" s="86"/>
      <c r="G70" s="77"/>
      <c r="H70" s="65"/>
      <c r="I70" s="65"/>
      <c r="J70" s="65">
        <f>0.03*(D70+1)</f>
        <v>0.03</v>
      </c>
      <c r="K70" s="103"/>
      <c r="L70" s="85"/>
    </row>
    <row r="71" ht="20.1" customHeight="1" spans="1:12">
      <c r="A71" s="62" t="s">
        <v>352</v>
      </c>
      <c r="B71" s="84" t="s">
        <v>335</v>
      </c>
      <c r="C71" s="66" t="s">
        <v>353</v>
      </c>
      <c r="D71" s="85"/>
      <c r="E71" s="67" t="s">
        <v>238</v>
      </c>
      <c r="F71" s="86"/>
      <c r="G71" s="77"/>
      <c r="H71" s="65"/>
      <c r="I71" s="65"/>
      <c r="J71" s="65">
        <f>0.03*(D71+1)</f>
        <v>0.03</v>
      </c>
      <c r="K71" s="103"/>
      <c r="L71" s="85"/>
    </row>
    <row r="72" ht="20.1" customHeight="1" spans="1:12">
      <c r="A72" s="62" t="s">
        <v>354</v>
      </c>
      <c r="B72" s="84" t="s">
        <v>335</v>
      </c>
      <c r="C72" s="66">
        <v>6</v>
      </c>
      <c r="D72" s="85"/>
      <c r="E72" s="67" t="s">
        <v>75</v>
      </c>
      <c r="F72" s="86"/>
      <c r="G72" s="77"/>
      <c r="H72" s="65"/>
      <c r="I72" s="65"/>
      <c r="J72" s="65"/>
      <c r="K72" s="103"/>
      <c r="L72" s="85"/>
    </row>
    <row r="73" ht="20.1" customHeight="1" spans="1:12">
      <c r="A73" s="62" t="s">
        <v>355</v>
      </c>
      <c r="B73" s="84" t="s">
        <v>335</v>
      </c>
      <c r="C73" s="66">
        <v>4</v>
      </c>
      <c r="D73" s="85"/>
      <c r="E73" s="67" t="s">
        <v>75</v>
      </c>
      <c r="F73" s="86"/>
      <c r="G73" s="77"/>
      <c r="H73" s="65"/>
      <c r="I73" s="65"/>
      <c r="J73" s="65"/>
      <c r="K73" s="103"/>
      <c r="L73" s="85"/>
    </row>
    <row r="74" ht="20.1" customHeight="1" spans="1:12">
      <c r="A74" s="62" t="s">
        <v>356</v>
      </c>
      <c r="B74" s="84" t="s">
        <v>335</v>
      </c>
      <c r="C74" s="66">
        <v>0.5</v>
      </c>
      <c r="D74" s="85"/>
      <c r="E74" s="67" t="s">
        <v>75</v>
      </c>
      <c r="F74" s="86"/>
      <c r="G74" s="77"/>
      <c r="H74" s="65"/>
      <c r="I74" s="65"/>
      <c r="J74" s="65"/>
      <c r="K74" s="103"/>
      <c r="L74" s="85"/>
    </row>
    <row r="75" ht="90" customHeight="1" spans="1:12">
      <c r="A75" s="62" t="s">
        <v>357</v>
      </c>
      <c r="B75" s="84" t="s">
        <v>335</v>
      </c>
      <c r="C75" s="66">
        <v>3.2</v>
      </c>
      <c r="D75" s="85"/>
      <c r="E75" s="67" t="s">
        <v>75</v>
      </c>
      <c r="F75" s="86"/>
      <c r="G75" s="77"/>
      <c r="H75" s="65"/>
      <c r="I75" s="65"/>
      <c r="J75" s="65"/>
      <c r="K75" s="103"/>
      <c r="L75" s="85"/>
    </row>
    <row r="76" ht="90" customHeight="1" spans="1:12">
      <c r="A76" s="87" t="s">
        <v>358</v>
      </c>
      <c r="B76" s="84" t="s">
        <v>359</v>
      </c>
      <c r="C76" s="66">
        <v>3.45</v>
      </c>
      <c r="D76" s="65"/>
      <c r="E76" s="67" t="s">
        <v>75</v>
      </c>
      <c r="F76" s="65"/>
      <c r="G76" s="65"/>
      <c r="H76" s="65"/>
      <c r="I76" s="65"/>
      <c r="J76" s="65"/>
      <c r="K76" s="103"/>
      <c r="L76" s="104"/>
    </row>
    <row r="77" spans="1:12">
      <c r="A77" s="29"/>
      <c r="B77" s="29"/>
      <c r="C77" s="88"/>
      <c r="D77" s="89"/>
      <c r="E77" s="29"/>
      <c r="F77" s="90"/>
      <c r="G77" s="29"/>
      <c r="H77" s="88"/>
      <c r="I77" s="88"/>
      <c r="J77" s="29"/>
      <c r="K77" s="29"/>
      <c r="L77" s="104"/>
    </row>
    <row r="78" spans="1:11">
      <c r="A78" s="91"/>
      <c r="B78" s="91"/>
      <c r="C78" s="92"/>
      <c r="D78" s="93"/>
      <c r="E78" s="91"/>
      <c r="F78" s="94"/>
      <c r="G78" s="91"/>
      <c r="H78" s="92"/>
      <c r="I78" s="92"/>
      <c r="J78" s="91"/>
      <c r="K78" s="91"/>
    </row>
    <row r="79" spans="1:11">
      <c r="A79" s="95"/>
      <c r="B79" s="95"/>
      <c r="C79" s="96"/>
      <c r="D79" s="97"/>
      <c r="E79" s="95"/>
      <c r="F79" s="98"/>
      <c r="G79" s="95"/>
      <c r="H79" s="96"/>
      <c r="I79" s="96"/>
      <c r="J79" s="95"/>
      <c r="K79" s="95"/>
    </row>
    <row r="80" spans="1:11">
      <c r="A80" s="99"/>
      <c r="B80" s="99"/>
      <c r="C80" s="100"/>
      <c r="D80" s="101"/>
      <c r="E80" s="99"/>
      <c r="F80" s="102"/>
      <c r="G80" s="99"/>
      <c r="H80" s="100"/>
      <c r="I80" s="100"/>
      <c r="J80" s="99"/>
      <c r="K80" s="99"/>
    </row>
    <row r="81" spans="1:11">
      <c r="A81" s="99"/>
      <c r="B81" s="99"/>
      <c r="C81" s="100"/>
      <c r="D81" s="101"/>
      <c r="E81" s="99"/>
      <c r="F81" s="102"/>
      <c r="G81" s="99"/>
      <c r="H81" s="100"/>
      <c r="I81" s="100"/>
      <c r="J81" s="99"/>
      <c r="K81" s="99"/>
    </row>
    <row r="82" spans="1:11">
      <c r="A82" s="99"/>
      <c r="B82" s="99"/>
      <c r="C82" s="100"/>
      <c r="D82" s="101"/>
      <c r="E82" s="99"/>
      <c r="F82" s="102"/>
      <c r="G82" s="99"/>
      <c r="H82" s="100"/>
      <c r="I82" s="100"/>
      <c r="J82" s="99"/>
      <c r="K82" s="99"/>
    </row>
    <row r="83" spans="1:11">
      <c r="A83" s="99"/>
      <c r="B83" s="99"/>
      <c r="C83" s="100"/>
      <c r="D83" s="101"/>
      <c r="E83" s="99"/>
      <c r="F83" s="102"/>
      <c r="G83" s="99"/>
      <c r="H83" s="100"/>
      <c r="I83" s="100"/>
      <c r="J83" s="99"/>
      <c r="K83" s="99"/>
    </row>
    <row r="84" spans="1:11">
      <c r="A84" s="99"/>
      <c r="B84" s="99"/>
      <c r="C84" s="100"/>
      <c r="D84" s="101"/>
      <c r="E84" s="99"/>
      <c r="F84" s="102"/>
      <c r="G84" s="99"/>
      <c r="H84" s="100"/>
      <c r="I84" s="100"/>
      <c r="J84" s="99"/>
      <c r="K84" s="99"/>
    </row>
    <row r="85" spans="1:11">
      <c r="A85" s="99"/>
      <c r="B85" s="99"/>
      <c r="C85" s="100"/>
      <c r="D85" s="101"/>
      <c r="E85" s="99"/>
      <c r="F85" s="102"/>
      <c r="G85" s="99"/>
      <c r="H85" s="100"/>
      <c r="I85" s="100"/>
      <c r="J85" s="99"/>
      <c r="K85" s="99"/>
    </row>
    <row r="86" spans="1:11">
      <c r="A86" s="99"/>
      <c r="B86" s="99"/>
      <c r="C86" s="100"/>
      <c r="D86" s="101"/>
      <c r="E86" s="99"/>
      <c r="F86" s="102"/>
      <c r="G86" s="99"/>
      <c r="H86" s="100"/>
      <c r="I86" s="100"/>
      <c r="J86" s="99"/>
      <c r="K86" s="99"/>
    </row>
    <row r="87" spans="1:11">
      <c r="A87" s="99"/>
      <c r="B87" s="99"/>
      <c r="C87" s="100"/>
      <c r="D87" s="101"/>
      <c r="E87" s="99"/>
      <c r="F87" s="102"/>
      <c r="G87" s="99"/>
      <c r="H87" s="100"/>
      <c r="I87" s="100"/>
      <c r="J87" s="99"/>
      <c r="K87" s="99"/>
    </row>
    <row r="88" spans="1:11">
      <c r="A88" s="99"/>
      <c r="B88" s="99"/>
      <c r="C88" s="100"/>
      <c r="D88" s="101"/>
      <c r="E88" s="99"/>
      <c r="F88" s="102"/>
      <c r="G88" s="99"/>
      <c r="H88" s="100"/>
      <c r="I88" s="100"/>
      <c r="J88" s="99"/>
      <c r="K88" s="99"/>
    </row>
    <row r="89" spans="1:11">
      <c r="A89" s="99"/>
      <c r="B89" s="99"/>
      <c r="C89" s="100"/>
      <c r="D89" s="101"/>
      <c r="E89" s="99"/>
      <c r="F89" s="102"/>
      <c r="G89" s="99"/>
      <c r="H89" s="100"/>
      <c r="I89" s="100"/>
      <c r="J89" s="99"/>
      <c r="K89" s="99"/>
    </row>
    <row r="90" spans="1:11">
      <c r="A90" s="99"/>
      <c r="B90" s="99"/>
      <c r="C90" s="100"/>
      <c r="D90" s="101"/>
      <c r="E90" s="99"/>
      <c r="F90" s="102"/>
      <c r="G90" s="99"/>
      <c r="H90" s="100"/>
      <c r="I90" s="100"/>
      <c r="J90" s="99"/>
      <c r="K90" s="99"/>
    </row>
    <row r="91" spans="1:11">
      <c r="A91" s="99"/>
      <c r="B91" s="99"/>
      <c r="C91" s="100"/>
      <c r="D91" s="101"/>
      <c r="E91" s="99"/>
      <c r="F91" s="102"/>
      <c r="G91" s="99"/>
      <c r="H91" s="100"/>
      <c r="I91" s="100"/>
      <c r="J91" s="99"/>
      <c r="K91" s="99"/>
    </row>
    <row r="92" spans="1:11">
      <c r="A92" s="99"/>
      <c r="B92" s="99"/>
      <c r="C92" s="100"/>
      <c r="D92" s="101"/>
      <c r="E92" s="99"/>
      <c r="F92" s="102"/>
      <c r="G92" s="99"/>
      <c r="H92" s="100"/>
      <c r="I92" s="100"/>
      <c r="J92" s="99"/>
      <c r="K92" s="99"/>
    </row>
    <row r="93" spans="1:11">
      <c r="A93" s="99"/>
      <c r="B93" s="99"/>
      <c r="C93" s="100"/>
      <c r="D93" s="101"/>
      <c r="E93" s="99"/>
      <c r="F93" s="102"/>
      <c r="G93" s="99"/>
      <c r="H93" s="100"/>
      <c r="I93" s="100"/>
      <c r="J93" s="99"/>
      <c r="K93" s="99"/>
    </row>
    <row r="94" spans="1:11">
      <c r="A94" s="99"/>
      <c r="B94" s="99"/>
      <c r="C94" s="100"/>
      <c r="D94" s="101"/>
      <c r="E94" s="99"/>
      <c r="F94" s="102"/>
      <c r="G94" s="99"/>
      <c r="H94" s="100"/>
      <c r="I94" s="100"/>
      <c r="J94" s="99"/>
      <c r="K94" s="99"/>
    </row>
    <row r="95" spans="1:11">
      <c r="A95" s="99"/>
      <c r="B95" s="99"/>
      <c r="C95" s="100"/>
      <c r="D95" s="101"/>
      <c r="E95" s="99"/>
      <c r="F95" s="102"/>
      <c r="G95" s="99"/>
      <c r="H95" s="100"/>
      <c r="I95" s="100"/>
      <c r="J95" s="99"/>
      <c r="K95" s="99"/>
    </row>
    <row r="96" spans="1:11">
      <c r="A96" s="99"/>
      <c r="B96" s="99"/>
      <c r="C96" s="100"/>
      <c r="D96" s="101"/>
      <c r="E96" s="99"/>
      <c r="F96" s="102"/>
      <c r="G96" s="99"/>
      <c r="H96" s="100"/>
      <c r="I96" s="100"/>
      <c r="J96" s="99"/>
      <c r="K96" s="99"/>
    </row>
    <row r="97" spans="1:11">
      <c r="A97" s="99"/>
      <c r="B97" s="99"/>
      <c r="C97" s="100"/>
      <c r="D97" s="101"/>
      <c r="E97" s="99"/>
      <c r="F97" s="102"/>
      <c r="G97" s="99"/>
      <c r="H97" s="100"/>
      <c r="I97" s="100"/>
      <c r="J97" s="99"/>
      <c r="K97" s="99"/>
    </row>
    <row r="98" spans="1:11">
      <c r="A98" s="99"/>
      <c r="B98" s="99"/>
      <c r="C98" s="100"/>
      <c r="D98" s="101"/>
      <c r="E98" s="99"/>
      <c r="F98" s="102"/>
      <c r="G98" s="99"/>
      <c r="H98" s="100"/>
      <c r="I98" s="100"/>
      <c r="J98" s="99"/>
      <c r="K98" s="99"/>
    </row>
    <row r="99" spans="1:11">
      <c r="A99" s="99"/>
      <c r="B99" s="99"/>
      <c r="C99" s="100"/>
      <c r="D99" s="101"/>
      <c r="E99" s="99"/>
      <c r="F99" s="102"/>
      <c r="G99" s="99"/>
      <c r="H99" s="100"/>
      <c r="I99" s="100"/>
      <c r="J99" s="99"/>
      <c r="K99" s="99"/>
    </row>
    <row r="100" spans="1:11">
      <c r="A100" s="99"/>
      <c r="B100" s="99"/>
      <c r="C100" s="100"/>
      <c r="D100" s="101"/>
      <c r="E100" s="99"/>
      <c r="F100" s="102"/>
      <c r="G100" s="99"/>
      <c r="H100" s="100"/>
      <c r="I100" s="100"/>
      <c r="J100" s="99"/>
      <c r="K100" s="99"/>
    </row>
    <row r="101" spans="1:11">
      <c r="A101" s="99"/>
      <c r="B101" s="99"/>
      <c r="C101" s="100"/>
      <c r="D101" s="101"/>
      <c r="E101" s="99"/>
      <c r="F101" s="102"/>
      <c r="G101" s="99"/>
      <c r="H101" s="100"/>
      <c r="I101" s="100"/>
      <c r="J101" s="99"/>
      <c r="K101" s="99"/>
    </row>
    <row r="102" spans="1:11">
      <c r="A102" s="99"/>
      <c r="B102" s="99"/>
      <c r="C102" s="100"/>
      <c r="D102" s="101"/>
      <c r="E102" s="99"/>
      <c r="F102" s="102"/>
      <c r="G102" s="99"/>
      <c r="H102" s="100"/>
      <c r="I102" s="100"/>
      <c r="J102" s="99"/>
      <c r="K102" s="99"/>
    </row>
    <row r="103" spans="1:11">
      <c r="A103" s="99"/>
      <c r="B103" s="99"/>
      <c r="C103" s="100"/>
      <c r="D103" s="101"/>
      <c r="E103" s="99"/>
      <c r="F103" s="102"/>
      <c r="G103" s="99"/>
      <c r="H103" s="100"/>
      <c r="I103" s="100"/>
      <c r="J103" s="99"/>
      <c r="K103" s="99"/>
    </row>
    <row r="104" spans="1:11">
      <c r="A104" s="99"/>
      <c r="B104" s="99"/>
      <c r="C104" s="100"/>
      <c r="D104" s="101"/>
      <c r="E104" s="99"/>
      <c r="F104" s="102"/>
      <c r="G104" s="99"/>
      <c r="H104" s="100"/>
      <c r="I104" s="100"/>
      <c r="J104" s="99"/>
      <c r="K104" s="99"/>
    </row>
    <row r="105" spans="1:11">
      <c r="A105" s="99"/>
      <c r="B105" s="99"/>
      <c r="C105" s="100"/>
      <c r="D105" s="101"/>
      <c r="E105" s="99"/>
      <c r="F105" s="102"/>
      <c r="G105" s="99"/>
      <c r="H105" s="100"/>
      <c r="I105" s="100"/>
      <c r="J105" s="99"/>
      <c r="K105" s="99"/>
    </row>
    <row r="106" spans="1:11">
      <c r="A106" s="99"/>
      <c r="B106" s="99"/>
      <c r="C106" s="100"/>
      <c r="D106" s="101"/>
      <c r="E106" s="99"/>
      <c r="F106" s="102"/>
      <c r="G106" s="99"/>
      <c r="H106" s="100"/>
      <c r="I106" s="100"/>
      <c r="J106" s="99"/>
      <c r="K106" s="99"/>
    </row>
    <row r="107" spans="1:11">
      <c r="A107" s="99"/>
      <c r="B107" s="99"/>
      <c r="C107" s="100"/>
      <c r="D107" s="101"/>
      <c r="E107" s="99"/>
      <c r="F107" s="102"/>
      <c r="G107" s="99"/>
      <c r="H107" s="100"/>
      <c r="I107" s="100"/>
      <c r="J107" s="99"/>
      <c r="K107" s="99"/>
    </row>
    <row r="108" spans="1:11">
      <c r="A108" s="99"/>
      <c r="B108" s="99"/>
      <c r="C108" s="100"/>
      <c r="D108" s="101"/>
      <c r="E108" s="99"/>
      <c r="F108" s="102"/>
      <c r="G108" s="99"/>
      <c r="H108" s="100"/>
      <c r="I108" s="100"/>
      <c r="J108" s="99"/>
      <c r="K108" s="99"/>
    </row>
    <row r="109" spans="1:11">
      <c r="A109" s="99"/>
      <c r="B109" s="99"/>
      <c r="C109" s="100"/>
      <c r="D109" s="101"/>
      <c r="E109" s="99"/>
      <c r="F109" s="102"/>
      <c r="G109" s="99"/>
      <c r="H109" s="100"/>
      <c r="I109" s="100"/>
      <c r="J109" s="99"/>
      <c r="K109" s="99"/>
    </row>
    <row r="110" spans="1:11">
      <c r="A110" s="99"/>
      <c r="B110" s="99"/>
      <c r="C110" s="100"/>
      <c r="D110" s="101"/>
      <c r="E110" s="99"/>
      <c r="F110" s="102"/>
      <c r="G110" s="99"/>
      <c r="H110" s="100"/>
      <c r="I110" s="100"/>
      <c r="J110" s="99"/>
      <c r="K110" s="99"/>
    </row>
    <row r="111" spans="1:11">
      <c r="A111" s="99"/>
      <c r="B111" s="99"/>
      <c r="C111" s="100"/>
      <c r="D111" s="101"/>
      <c r="E111" s="99"/>
      <c r="F111" s="102"/>
      <c r="G111" s="99"/>
      <c r="H111" s="100"/>
      <c r="I111" s="100"/>
      <c r="J111" s="99"/>
      <c r="K111" s="99"/>
    </row>
    <row r="112" spans="1:11">
      <c r="A112" s="99"/>
      <c r="B112" s="99"/>
      <c r="C112" s="100"/>
      <c r="D112" s="101"/>
      <c r="E112" s="99"/>
      <c r="F112" s="102"/>
      <c r="G112" s="99"/>
      <c r="H112" s="100"/>
      <c r="I112" s="100"/>
      <c r="J112" s="99"/>
      <c r="K112" s="99"/>
    </row>
    <row r="113" spans="1:11">
      <c r="A113" s="99"/>
      <c r="B113" s="99"/>
      <c r="C113" s="100"/>
      <c r="D113" s="101"/>
      <c r="E113" s="99"/>
      <c r="F113" s="102"/>
      <c r="G113" s="99"/>
      <c r="H113" s="100"/>
      <c r="I113" s="100"/>
      <c r="J113" s="99"/>
      <c r="K113" s="99"/>
    </row>
    <row r="114" spans="1:11">
      <c r="A114" s="99"/>
      <c r="B114" s="99"/>
      <c r="C114" s="100"/>
      <c r="D114" s="101"/>
      <c r="E114" s="99"/>
      <c r="F114" s="102"/>
      <c r="G114" s="99"/>
      <c r="H114" s="100"/>
      <c r="I114" s="100"/>
      <c r="J114" s="99"/>
      <c r="K114" s="99"/>
    </row>
    <row r="115" spans="1:11">
      <c r="A115" s="99"/>
      <c r="B115" s="99"/>
      <c r="C115" s="100"/>
      <c r="D115" s="101"/>
      <c r="E115" s="99"/>
      <c r="F115" s="102"/>
      <c r="G115" s="99"/>
      <c r="H115" s="100"/>
      <c r="I115" s="100"/>
      <c r="J115" s="99"/>
      <c r="K115" s="99"/>
    </row>
    <row r="116" spans="1:11">
      <c r="A116" s="99"/>
      <c r="B116" s="99"/>
      <c r="C116" s="100"/>
      <c r="D116" s="101"/>
      <c r="E116" s="99"/>
      <c r="F116" s="102"/>
      <c r="G116" s="99"/>
      <c r="H116" s="100"/>
      <c r="I116" s="100"/>
      <c r="J116" s="99"/>
      <c r="K116" s="99"/>
    </row>
    <row r="117" spans="1:11">
      <c r="A117" s="99"/>
      <c r="B117" s="99"/>
      <c r="C117" s="100"/>
      <c r="D117" s="101"/>
      <c r="E117" s="99"/>
      <c r="F117" s="102"/>
      <c r="G117" s="99"/>
      <c r="H117" s="100"/>
      <c r="I117" s="100"/>
      <c r="J117" s="99"/>
      <c r="K117" s="99"/>
    </row>
    <row r="118" spans="1:11">
      <c r="A118" s="99"/>
      <c r="B118" s="99"/>
      <c r="C118" s="100"/>
      <c r="D118" s="101"/>
      <c r="E118" s="99"/>
      <c r="F118" s="102"/>
      <c r="G118" s="99"/>
      <c r="H118" s="100"/>
      <c r="I118" s="100"/>
      <c r="J118" s="99"/>
      <c r="K118" s="99"/>
    </row>
    <row r="119" spans="1:11">
      <c r="A119" s="99"/>
      <c r="B119" s="99"/>
      <c r="C119" s="100"/>
      <c r="D119" s="101"/>
      <c r="E119" s="99"/>
      <c r="F119" s="102"/>
      <c r="G119" s="99"/>
      <c r="H119" s="100"/>
      <c r="I119" s="100"/>
      <c r="J119" s="99"/>
      <c r="K119" s="99"/>
    </row>
    <row r="120" spans="1:11">
      <c r="A120" s="99"/>
      <c r="B120" s="99"/>
      <c r="C120" s="100"/>
      <c r="D120" s="101"/>
      <c r="E120" s="99"/>
      <c r="F120" s="102"/>
      <c r="G120" s="99"/>
      <c r="H120" s="100"/>
      <c r="I120" s="100"/>
      <c r="J120" s="99"/>
      <c r="K120" s="99"/>
    </row>
    <row r="121" spans="1:11">
      <c r="A121" s="99"/>
      <c r="B121" s="99"/>
      <c r="C121" s="100"/>
      <c r="D121" s="101"/>
      <c r="E121" s="99"/>
      <c r="F121" s="102"/>
      <c r="G121" s="99"/>
      <c r="H121" s="100"/>
      <c r="I121" s="100"/>
      <c r="J121" s="99"/>
      <c r="K121" s="99"/>
    </row>
    <row r="122" spans="1:11">
      <c r="A122" s="99"/>
      <c r="B122" s="99"/>
      <c r="C122" s="100"/>
      <c r="D122" s="101"/>
      <c r="E122" s="99"/>
      <c r="F122" s="102"/>
      <c r="G122" s="99"/>
      <c r="H122" s="100"/>
      <c r="I122" s="100"/>
      <c r="J122" s="99"/>
      <c r="K122" s="99"/>
    </row>
    <row r="123" spans="1:11">
      <c r="A123" s="99"/>
      <c r="B123" s="99"/>
      <c r="C123" s="100"/>
      <c r="D123" s="101"/>
      <c r="E123" s="99"/>
      <c r="F123" s="102"/>
      <c r="G123" s="99"/>
      <c r="H123" s="100"/>
      <c r="I123" s="100"/>
      <c r="J123" s="99"/>
      <c r="K123" s="99"/>
    </row>
    <row r="124" spans="1:11">
      <c r="A124" s="99"/>
      <c r="B124" s="99"/>
      <c r="C124" s="100"/>
      <c r="D124" s="101"/>
      <c r="E124" s="99"/>
      <c r="F124" s="102"/>
      <c r="G124" s="99"/>
      <c r="H124" s="100"/>
      <c r="I124" s="100"/>
      <c r="J124" s="99"/>
      <c r="K124" s="99"/>
    </row>
    <row r="125" spans="1:11">
      <c r="A125" s="99"/>
      <c r="B125" s="99"/>
      <c r="C125" s="100"/>
      <c r="D125" s="101"/>
      <c r="E125" s="99"/>
      <c r="F125" s="102"/>
      <c r="G125" s="99"/>
      <c r="H125" s="100"/>
      <c r="I125" s="100"/>
      <c r="J125" s="99"/>
      <c r="K125" s="99"/>
    </row>
    <row r="126" spans="1:11">
      <c r="A126" s="99"/>
      <c r="B126" s="99"/>
      <c r="C126" s="100"/>
      <c r="D126" s="101"/>
      <c r="E126" s="99"/>
      <c r="F126" s="102"/>
      <c r="G126" s="99"/>
      <c r="H126" s="100"/>
      <c r="I126" s="100"/>
      <c r="J126" s="99"/>
      <c r="K126" s="99"/>
    </row>
    <row r="127" spans="1:11">
      <c r="A127" s="99"/>
      <c r="B127" s="99"/>
      <c r="C127" s="100"/>
      <c r="D127" s="101"/>
      <c r="E127" s="99"/>
      <c r="F127" s="102"/>
      <c r="G127" s="99"/>
      <c r="H127" s="100"/>
      <c r="I127" s="100"/>
      <c r="J127" s="99"/>
      <c r="K127" s="99"/>
    </row>
    <row r="128" spans="1:11">
      <c r="A128" s="99"/>
      <c r="B128" s="99"/>
      <c r="C128" s="100"/>
      <c r="D128" s="101"/>
      <c r="E128" s="99"/>
      <c r="F128" s="102"/>
      <c r="G128" s="99"/>
      <c r="H128" s="100"/>
      <c r="I128" s="100"/>
      <c r="J128" s="99"/>
      <c r="K128" s="99"/>
    </row>
    <row r="129" spans="1:11">
      <c r="A129" s="99"/>
      <c r="B129" s="99"/>
      <c r="C129" s="100"/>
      <c r="D129" s="101"/>
      <c r="E129" s="99"/>
      <c r="F129" s="102"/>
      <c r="G129" s="99"/>
      <c r="H129" s="100"/>
      <c r="I129" s="100"/>
      <c r="J129" s="99"/>
      <c r="K129" s="99"/>
    </row>
    <row r="130" spans="1:11">
      <c r="A130" s="99"/>
      <c r="B130" s="99"/>
      <c r="C130" s="100"/>
      <c r="D130" s="101"/>
      <c r="E130" s="99"/>
      <c r="F130" s="102"/>
      <c r="G130" s="99"/>
      <c r="H130" s="100"/>
      <c r="I130" s="100"/>
      <c r="J130" s="99"/>
      <c r="K130" s="99"/>
    </row>
    <row r="131" spans="1:11">
      <c r="A131" s="99"/>
      <c r="B131" s="99"/>
      <c r="C131" s="100"/>
      <c r="D131" s="101"/>
      <c r="E131" s="99"/>
      <c r="F131" s="102"/>
      <c r="G131" s="99"/>
      <c r="H131" s="100"/>
      <c r="I131" s="100"/>
      <c r="J131" s="99"/>
      <c r="K131" s="99"/>
    </row>
    <row r="132" spans="1:11">
      <c r="A132" s="99"/>
      <c r="B132" s="99"/>
      <c r="C132" s="100"/>
      <c r="D132" s="101"/>
      <c r="E132" s="99"/>
      <c r="F132" s="102"/>
      <c r="G132" s="99"/>
      <c r="H132" s="100"/>
      <c r="I132" s="100"/>
      <c r="J132" s="99"/>
      <c r="K132" s="99"/>
    </row>
    <row r="133" spans="1:11">
      <c r="A133" s="99"/>
      <c r="B133" s="99"/>
      <c r="C133" s="100"/>
      <c r="D133" s="101"/>
      <c r="E133" s="99"/>
      <c r="F133" s="102"/>
      <c r="G133" s="99"/>
      <c r="H133" s="100"/>
      <c r="I133" s="100"/>
      <c r="J133" s="99"/>
      <c r="K133" s="99"/>
    </row>
    <row r="134" spans="1:11">
      <c r="A134" s="99"/>
      <c r="B134" s="99"/>
      <c r="C134" s="100"/>
      <c r="D134" s="101"/>
      <c r="E134" s="99"/>
      <c r="F134" s="102"/>
      <c r="G134" s="99"/>
      <c r="H134" s="100"/>
      <c r="I134" s="100"/>
      <c r="J134" s="99"/>
      <c r="K134" s="99"/>
    </row>
    <row r="135" spans="1:11">
      <c r="A135" s="99"/>
      <c r="B135" s="99"/>
      <c r="C135" s="100"/>
      <c r="D135" s="101"/>
      <c r="E135" s="99"/>
      <c r="F135" s="102"/>
      <c r="G135" s="99"/>
      <c r="H135" s="100"/>
      <c r="I135" s="100"/>
      <c r="J135" s="99"/>
      <c r="K135" s="99"/>
    </row>
    <row r="136" spans="1:11">
      <c r="A136" s="99"/>
      <c r="B136" s="99"/>
      <c r="C136" s="100"/>
      <c r="D136" s="101"/>
      <c r="E136" s="99"/>
      <c r="F136" s="102"/>
      <c r="G136" s="99"/>
      <c r="H136" s="100"/>
      <c r="I136" s="100"/>
      <c r="J136" s="99"/>
      <c r="K136" s="99"/>
    </row>
    <row r="137" spans="1:11">
      <c r="A137" s="99"/>
      <c r="B137" s="99"/>
      <c r="C137" s="100"/>
      <c r="D137" s="101"/>
      <c r="E137" s="99"/>
      <c r="F137" s="102"/>
      <c r="G137" s="99"/>
      <c r="H137" s="100"/>
      <c r="I137" s="100"/>
      <c r="J137" s="99"/>
      <c r="K137" s="99"/>
    </row>
    <row r="138" spans="1:11">
      <c r="A138" s="99"/>
      <c r="B138" s="99"/>
      <c r="C138" s="100"/>
      <c r="D138" s="101"/>
      <c r="E138" s="99"/>
      <c r="F138" s="102"/>
      <c r="G138" s="99"/>
      <c r="H138" s="100"/>
      <c r="I138" s="100"/>
      <c r="J138" s="99"/>
      <c r="K138" s="99"/>
    </row>
    <row r="139" spans="1:11">
      <c r="A139" s="99"/>
      <c r="B139" s="99"/>
      <c r="C139" s="100"/>
      <c r="D139" s="101"/>
      <c r="E139" s="99"/>
      <c r="F139" s="102"/>
      <c r="G139" s="99"/>
      <c r="H139" s="100"/>
      <c r="I139" s="100"/>
      <c r="J139" s="99"/>
      <c r="K139" s="99"/>
    </row>
    <row r="140" spans="1:11">
      <c r="A140" s="99"/>
      <c r="B140" s="99"/>
      <c r="C140" s="100"/>
      <c r="D140" s="101"/>
      <c r="E140" s="99"/>
      <c r="F140" s="102"/>
      <c r="G140" s="99"/>
      <c r="H140" s="100"/>
      <c r="I140" s="100"/>
      <c r="J140" s="99"/>
      <c r="K140" s="99"/>
    </row>
    <row r="141" spans="1:11">
      <c r="A141" s="99"/>
      <c r="B141" s="99"/>
      <c r="C141" s="100"/>
      <c r="D141" s="101"/>
      <c r="E141" s="99"/>
      <c r="F141" s="102"/>
      <c r="G141" s="99"/>
      <c r="H141" s="100"/>
      <c r="I141" s="100"/>
      <c r="J141" s="99"/>
      <c r="K141" s="99"/>
    </row>
    <row r="142" spans="1:11">
      <c r="A142" s="99"/>
      <c r="B142" s="99"/>
      <c r="C142" s="100"/>
      <c r="D142" s="101"/>
      <c r="E142" s="99"/>
      <c r="F142" s="102"/>
      <c r="G142" s="99"/>
      <c r="H142" s="100"/>
      <c r="I142" s="100"/>
      <c r="J142" s="99"/>
      <c r="K142" s="99"/>
    </row>
    <row r="143" spans="1:11">
      <c r="A143" s="99"/>
      <c r="B143" s="99"/>
      <c r="C143" s="100"/>
      <c r="D143" s="101"/>
      <c r="E143" s="99"/>
      <c r="F143" s="102"/>
      <c r="G143" s="99"/>
      <c r="H143" s="100"/>
      <c r="I143" s="100"/>
      <c r="J143" s="99"/>
      <c r="K143" s="99"/>
    </row>
    <row r="144" spans="1:11">
      <c r="A144" s="99"/>
      <c r="B144" s="99"/>
      <c r="C144" s="100"/>
      <c r="D144" s="101"/>
      <c r="E144" s="99"/>
      <c r="F144" s="102"/>
      <c r="G144" s="99"/>
      <c r="H144" s="100"/>
      <c r="I144" s="100"/>
      <c r="J144" s="99"/>
      <c r="K144" s="99"/>
    </row>
    <row r="145" spans="1:11">
      <c r="A145" s="99"/>
      <c r="B145" s="99"/>
      <c r="C145" s="100"/>
      <c r="D145" s="101"/>
      <c r="E145" s="99"/>
      <c r="F145" s="102"/>
      <c r="G145" s="99"/>
      <c r="H145" s="100"/>
      <c r="I145" s="100"/>
      <c r="J145" s="99"/>
      <c r="K145" s="99"/>
    </row>
    <row r="146" spans="1:11">
      <c r="A146" s="99"/>
      <c r="B146" s="99"/>
      <c r="C146" s="100"/>
      <c r="D146" s="101"/>
      <c r="E146" s="99"/>
      <c r="F146" s="102"/>
      <c r="G146" s="99"/>
      <c r="H146" s="100"/>
      <c r="I146" s="100"/>
      <c r="J146" s="99"/>
      <c r="K146" s="99"/>
    </row>
    <row r="147" spans="1:11">
      <c r="A147" s="99"/>
      <c r="B147" s="99"/>
      <c r="C147" s="100"/>
      <c r="D147" s="101"/>
      <c r="E147" s="99"/>
      <c r="F147" s="102"/>
      <c r="G147" s="99"/>
      <c r="H147" s="100"/>
      <c r="I147" s="100"/>
      <c r="J147" s="99"/>
      <c r="K147" s="99"/>
    </row>
    <row r="148" spans="1:11">
      <c r="A148" s="99"/>
      <c r="B148" s="99"/>
      <c r="C148" s="100"/>
      <c r="D148" s="101"/>
      <c r="E148" s="99"/>
      <c r="F148" s="102"/>
      <c r="G148" s="99"/>
      <c r="H148" s="100"/>
      <c r="I148" s="100"/>
      <c r="J148" s="99"/>
      <c r="K148" s="99"/>
    </row>
    <row r="149" spans="1:11">
      <c r="A149" s="99"/>
      <c r="B149" s="99"/>
      <c r="C149" s="100"/>
      <c r="D149" s="101"/>
      <c r="E149" s="99"/>
      <c r="F149" s="102"/>
      <c r="G149" s="99"/>
      <c r="H149" s="100"/>
      <c r="I149" s="100"/>
      <c r="J149" s="99"/>
      <c r="K149" s="99"/>
    </row>
    <row r="150" spans="1:11">
      <c r="A150" s="99"/>
      <c r="B150" s="99"/>
      <c r="C150" s="100"/>
      <c r="D150" s="101"/>
      <c r="E150" s="99"/>
      <c r="F150" s="102"/>
      <c r="G150" s="99"/>
      <c r="H150" s="100"/>
      <c r="I150" s="100"/>
      <c r="J150" s="99"/>
      <c r="K150" s="99"/>
    </row>
    <row r="151" spans="1:11">
      <c r="A151" s="99"/>
      <c r="B151" s="99"/>
      <c r="C151" s="100"/>
      <c r="D151" s="101"/>
      <c r="E151" s="99"/>
      <c r="F151" s="102"/>
      <c r="G151" s="99"/>
      <c r="H151" s="100"/>
      <c r="I151" s="100"/>
      <c r="J151" s="99"/>
      <c r="K151" s="99"/>
    </row>
    <row r="152" spans="1:11">
      <c r="A152" s="99"/>
      <c r="B152" s="99"/>
      <c r="C152" s="100"/>
      <c r="D152" s="101"/>
      <c r="E152" s="99"/>
      <c r="F152" s="102"/>
      <c r="G152" s="99"/>
      <c r="H152" s="100"/>
      <c r="I152" s="100"/>
      <c r="J152" s="99"/>
      <c r="K152" s="99"/>
    </row>
    <row r="153" spans="1:11">
      <c r="A153" s="99"/>
      <c r="B153" s="99"/>
      <c r="C153" s="100"/>
      <c r="D153" s="101"/>
      <c r="E153" s="99"/>
      <c r="F153" s="102"/>
      <c r="G153" s="99"/>
      <c r="H153" s="100"/>
      <c r="I153" s="100"/>
      <c r="J153" s="99"/>
      <c r="K153" s="99"/>
    </row>
    <row r="154" spans="1:11">
      <c r="A154" s="99"/>
      <c r="B154" s="99"/>
      <c r="C154" s="100"/>
      <c r="D154" s="101"/>
      <c r="E154" s="99"/>
      <c r="F154" s="102"/>
      <c r="G154" s="99"/>
      <c r="H154" s="100"/>
      <c r="I154" s="100"/>
      <c r="J154" s="99"/>
      <c r="K154" s="99"/>
    </row>
    <row r="155" spans="1:11">
      <c r="A155" s="99"/>
      <c r="B155" s="99"/>
      <c r="C155" s="100"/>
      <c r="D155" s="101"/>
      <c r="E155" s="99"/>
      <c r="F155" s="102"/>
      <c r="G155" s="99"/>
      <c r="H155" s="100"/>
      <c r="I155" s="100"/>
      <c r="J155" s="99"/>
      <c r="K155" s="99"/>
    </row>
    <row r="156" spans="1:11">
      <c r="A156" s="99"/>
      <c r="B156" s="99"/>
      <c r="C156" s="100"/>
      <c r="D156" s="101"/>
      <c r="E156" s="99"/>
      <c r="F156" s="102"/>
      <c r="G156" s="99"/>
      <c r="H156" s="100"/>
      <c r="I156" s="100"/>
      <c r="J156" s="99"/>
      <c r="K156" s="99"/>
    </row>
    <row r="157" spans="1:11">
      <c r="A157" s="99"/>
      <c r="B157" s="99"/>
      <c r="C157" s="100"/>
      <c r="D157" s="101"/>
      <c r="E157" s="99"/>
      <c r="F157" s="102"/>
      <c r="G157" s="99"/>
      <c r="H157" s="100"/>
      <c r="I157" s="100"/>
      <c r="J157" s="99"/>
      <c r="K157" s="99"/>
    </row>
    <row r="158" spans="1:11">
      <c r="A158" s="99"/>
      <c r="B158" s="99"/>
      <c r="C158" s="100"/>
      <c r="D158" s="101"/>
      <c r="E158" s="99"/>
      <c r="F158" s="102"/>
      <c r="G158" s="99"/>
      <c r="H158" s="100"/>
      <c r="I158" s="100"/>
      <c r="J158" s="99"/>
      <c r="K158" s="99"/>
    </row>
    <row r="159" spans="1:11">
      <c r="A159" s="99"/>
      <c r="B159" s="99"/>
      <c r="C159" s="100"/>
      <c r="D159" s="101"/>
      <c r="E159" s="99"/>
      <c r="F159" s="102"/>
      <c r="G159" s="99"/>
      <c r="H159" s="100"/>
      <c r="I159" s="100"/>
      <c r="J159" s="99"/>
      <c r="K159" s="99"/>
    </row>
    <row r="160" spans="1:11">
      <c r="A160" s="99"/>
      <c r="B160" s="99"/>
      <c r="C160" s="100"/>
      <c r="D160" s="101"/>
      <c r="E160" s="99"/>
      <c r="F160" s="102"/>
      <c r="G160" s="99"/>
      <c r="H160" s="100"/>
      <c r="I160" s="100"/>
      <c r="J160" s="99"/>
      <c r="K160" s="99"/>
    </row>
    <row r="161" spans="1:11">
      <c r="A161" s="99"/>
      <c r="B161" s="99"/>
      <c r="C161" s="100"/>
      <c r="D161" s="101"/>
      <c r="E161" s="99"/>
      <c r="F161" s="102"/>
      <c r="G161" s="99"/>
      <c r="H161" s="100"/>
      <c r="I161" s="100"/>
      <c r="J161" s="99"/>
      <c r="K161" s="99"/>
    </row>
    <row r="162" spans="1:11">
      <c r="A162" s="99"/>
      <c r="B162" s="99"/>
      <c r="C162" s="100"/>
      <c r="D162" s="101"/>
      <c r="E162" s="99"/>
      <c r="F162" s="102"/>
      <c r="G162" s="99"/>
      <c r="H162" s="100"/>
      <c r="I162" s="100"/>
      <c r="J162" s="99"/>
      <c r="K162" s="99"/>
    </row>
    <row r="163" spans="1:11">
      <c r="A163" s="99"/>
      <c r="B163" s="99"/>
      <c r="C163" s="100"/>
      <c r="D163" s="101"/>
      <c r="E163" s="99"/>
      <c r="F163" s="102"/>
      <c r="G163" s="99"/>
      <c r="H163" s="100"/>
      <c r="I163" s="100"/>
      <c r="J163" s="99"/>
      <c r="K163" s="99"/>
    </row>
    <row r="164" spans="1:11">
      <c r="A164" s="99"/>
      <c r="B164" s="99"/>
      <c r="C164" s="100"/>
      <c r="D164" s="101"/>
      <c r="E164" s="99"/>
      <c r="F164" s="102"/>
      <c r="G164" s="99"/>
      <c r="H164" s="100"/>
      <c r="I164" s="100"/>
      <c r="J164" s="99"/>
      <c r="K164" s="99"/>
    </row>
    <row r="165" spans="1:11">
      <c r="A165" s="99"/>
      <c r="B165" s="99"/>
      <c r="C165" s="100"/>
      <c r="D165" s="101"/>
      <c r="E165" s="99"/>
      <c r="F165" s="102"/>
      <c r="G165" s="99"/>
      <c r="H165" s="100"/>
      <c r="I165" s="100"/>
      <c r="J165" s="99"/>
      <c r="K165" s="99"/>
    </row>
    <row r="166" spans="1:11">
      <c r="A166" s="99"/>
      <c r="B166" s="99"/>
      <c r="C166" s="100"/>
      <c r="D166" s="101"/>
      <c r="E166" s="99"/>
      <c r="F166" s="102"/>
      <c r="G166" s="99"/>
      <c r="H166" s="100"/>
      <c r="I166" s="100"/>
      <c r="J166" s="99"/>
      <c r="K166" s="99"/>
    </row>
    <row r="167" spans="1:11">
      <c r="A167" s="99"/>
      <c r="B167" s="99"/>
      <c r="C167" s="100"/>
      <c r="D167" s="101"/>
      <c r="E167" s="99"/>
      <c r="F167" s="102"/>
      <c r="G167" s="99"/>
      <c r="H167" s="100"/>
      <c r="I167" s="100"/>
      <c r="J167" s="99"/>
      <c r="K167" s="99"/>
    </row>
    <row r="168" spans="1:11">
      <c r="A168" s="99"/>
      <c r="B168" s="99"/>
      <c r="C168" s="100"/>
      <c r="D168" s="101"/>
      <c r="E168" s="99"/>
      <c r="F168" s="102"/>
      <c r="G168" s="99"/>
      <c r="H168" s="100"/>
      <c r="I168" s="100"/>
      <c r="J168" s="99"/>
      <c r="K168" s="99"/>
    </row>
    <row r="169" spans="1:11">
      <c r="A169" s="99"/>
      <c r="B169" s="99"/>
      <c r="C169" s="100"/>
      <c r="D169" s="101"/>
      <c r="E169" s="99"/>
      <c r="F169" s="102"/>
      <c r="G169" s="99"/>
      <c r="H169" s="100"/>
      <c r="I169" s="100"/>
      <c r="J169" s="99"/>
      <c r="K169" s="99"/>
    </row>
    <row r="170" spans="1:11">
      <c r="A170" s="99"/>
      <c r="B170" s="99"/>
      <c r="C170" s="100"/>
      <c r="D170" s="101"/>
      <c r="E170" s="99"/>
      <c r="F170" s="102"/>
      <c r="G170" s="99"/>
      <c r="H170" s="100"/>
      <c r="I170" s="100"/>
      <c r="J170" s="99"/>
      <c r="K170" s="99"/>
    </row>
    <row r="171" spans="1:11">
      <c r="A171" s="99"/>
      <c r="B171" s="99"/>
      <c r="C171" s="100"/>
      <c r="D171" s="101"/>
      <c r="E171" s="99"/>
      <c r="F171" s="102"/>
      <c r="G171" s="99"/>
      <c r="H171" s="100"/>
      <c r="I171" s="100"/>
      <c r="J171" s="99"/>
      <c r="K171" s="99"/>
    </row>
    <row r="172" spans="1:11">
      <c r="A172" s="99"/>
      <c r="B172" s="99"/>
      <c r="C172" s="100"/>
      <c r="D172" s="101"/>
      <c r="E172" s="99"/>
      <c r="F172" s="102"/>
      <c r="G172" s="99"/>
      <c r="H172" s="100"/>
      <c r="I172" s="100"/>
      <c r="J172" s="99"/>
      <c r="K172" s="99"/>
    </row>
    <row r="173" spans="1:11">
      <c r="A173" s="99"/>
      <c r="B173" s="99"/>
      <c r="C173" s="100"/>
      <c r="D173" s="101"/>
      <c r="E173" s="99"/>
      <c r="F173" s="102"/>
      <c r="G173" s="99"/>
      <c r="H173" s="100"/>
      <c r="I173" s="100"/>
      <c r="J173" s="99"/>
      <c r="K173" s="99"/>
    </row>
    <row r="174" spans="1:11">
      <c r="A174" s="99"/>
      <c r="B174" s="99"/>
      <c r="C174" s="100"/>
      <c r="D174" s="101"/>
      <c r="E174" s="99"/>
      <c r="F174" s="102"/>
      <c r="G174" s="99"/>
      <c r="H174" s="100"/>
      <c r="I174" s="100"/>
      <c r="J174" s="99"/>
      <c r="K174" s="99"/>
    </row>
    <row r="175" spans="1:11">
      <c r="A175" s="99"/>
      <c r="B175" s="99"/>
      <c r="C175" s="100"/>
      <c r="D175" s="101"/>
      <c r="E175" s="99"/>
      <c r="F175" s="102"/>
      <c r="G175" s="99"/>
      <c r="H175" s="100"/>
      <c r="I175" s="100"/>
      <c r="J175" s="99"/>
      <c r="K175" s="99"/>
    </row>
    <row r="176" spans="1:11">
      <c r="A176" s="99"/>
      <c r="B176" s="99"/>
      <c r="C176" s="100"/>
      <c r="D176" s="101"/>
      <c r="E176" s="99"/>
      <c r="F176" s="102"/>
      <c r="G176" s="99"/>
      <c r="H176" s="100"/>
      <c r="I176" s="100"/>
      <c r="J176" s="99"/>
      <c r="K176" s="99"/>
    </row>
    <row r="177" spans="1:11">
      <c r="A177" s="99"/>
      <c r="B177" s="99"/>
      <c r="C177" s="100"/>
      <c r="D177" s="101"/>
      <c r="E177" s="99"/>
      <c r="F177" s="102"/>
      <c r="G177" s="99"/>
      <c r="H177" s="100"/>
      <c r="I177" s="100"/>
      <c r="J177" s="99"/>
      <c r="K177" s="99"/>
    </row>
    <row r="178" spans="1:11">
      <c r="A178" s="99"/>
      <c r="B178" s="99"/>
      <c r="C178" s="100"/>
      <c r="D178" s="101"/>
      <c r="E178" s="99"/>
      <c r="F178" s="102"/>
      <c r="G178" s="99"/>
      <c r="H178" s="100"/>
      <c r="I178" s="100"/>
      <c r="J178" s="99"/>
      <c r="K178" s="99"/>
    </row>
    <row r="179" spans="1:11">
      <c r="A179" s="99"/>
      <c r="B179" s="99"/>
      <c r="C179" s="100"/>
      <c r="D179" s="101"/>
      <c r="E179" s="99"/>
      <c r="F179" s="102"/>
      <c r="G179" s="99"/>
      <c r="H179" s="100"/>
      <c r="I179" s="100"/>
      <c r="J179" s="99"/>
      <c r="K179" s="99"/>
    </row>
    <row r="180" spans="1:11">
      <c r="A180" s="99"/>
      <c r="B180" s="99"/>
      <c r="C180" s="100"/>
      <c r="D180" s="101"/>
      <c r="E180" s="99"/>
      <c r="F180" s="102"/>
      <c r="G180" s="99"/>
      <c r="H180" s="100"/>
      <c r="I180" s="100"/>
      <c r="J180" s="99"/>
      <c r="K180" s="99"/>
    </row>
    <row r="181" spans="1:11">
      <c r="A181" s="99"/>
      <c r="B181" s="99"/>
      <c r="C181" s="100"/>
      <c r="D181" s="101"/>
      <c r="E181" s="99"/>
      <c r="F181" s="102"/>
      <c r="G181" s="99"/>
      <c r="H181" s="100"/>
      <c r="I181" s="100"/>
      <c r="J181" s="99"/>
      <c r="K181" s="99"/>
    </row>
    <row r="182" spans="1:11">
      <c r="A182" s="99"/>
      <c r="B182" s="99"/>
      <c r="C182" s="100"/>
      <c r="D182" s="101"/>
      <c r="E182" s="99"/>
      <c r="F182" s="102"/>
      <c r="G182" s="99"/>
      <c r="H182" s="100"/>
      <c r="I182" s="100"/>
      <c r="J182" s="99"/>
      <c r="K182" s="99"/>
    </row>
    <row r="183" spans="1:11">
      <c r="A183" s="99"/>
      <c r="B183" s="99"/>
      <c r="C183" s="100"/>
      <c r="D183" s="101"/>
      <c r="E183" s="99"/>
      <c r="F183" s="102"/>
      <c r="G183" s="99"/>
      <c r="H183" s="100"/>
      <c r="I183" s="100"/>
      <c r="J183" s="99"/>
      <c r="K183" s="99"/>
    </row>
    <row r="184" spans="1:11">
      <c r="A184" s="99"/>
      <c r="B184" s="99"/>
      <c r="C184" s="100"/>
      <c r="D184" s="101"/>
      <c r="E184" s="99"/>
      <c r="F184" s="102"/>
      <c r="G184" s="99"/>
      <c r="H184" s="100"/>
      <c r="I184" s="100"/>
      <c r="J184" s="99"/>
      <c r="K184" s="99"/>
    </row>
    <row r="185" spans="1:11">
      <c r="A185" s="99"/>
      <c r="B185" s="99"/>
      <c r="C185" s="100"/>
      <c r="D185" s="101"/>
      <c r="E185" s="99"/>
      <c r="F185" s="102"/>
      <c r="G185" s="99"/>
      <c r="H185" s="100"/>
      <c r="I185" s="100"/>
      <c r="J185" s="99"/>
      <c r="K185" s="99"/>
    </row>
    <row r="186" spans="1:11">
      <c r="A186" s="99"/>
      <c r="B186" s="99"/>
      <c r="C186" s="100"/>
      <c r="D186" s="101"/>
      <c r="E186" s="99"/>
      <c r="F186" s="102"/>
      <c r="G186" s="99"/>
      <c r="H186" s="100"/>
      <c r="I186" s="100"/>
      <c r="J186" s="99"/>
      <c r="K186" s="99"/>
    </row>
    <row r="187" spans="1:11">
      <c r="A187" s="99"/>
      <c r="B187" s="99"/>
      <c r="C187" s="100"/>
      <c r="D187" s="101"/>
      <c r="E187" s="99"/>
      <c r="F187" s="102"/>
      <c r="G187" s="99"/>
      <c r="H187" s="100"/>
      <c r="I187" s="100"/>
      <c r="J187" s="99"/>
      <c r="K187" s="99"/>
    </row>
    <row r="188" spans="1:11">
      <c r="A188" s="99"/>
      <c r="B188" s="99"/>
      <c r="C188" s="100"/>
      <c r="D188" s="101"/>
      <c r="E188" s="99"/>
      <c r="F188" s="102"/>
      <c r="G188" s="99"/>
      <c r="H188" s="100"/>
      <c r="I188" s="100"/>
      <c r="J188" s="99"/>
      <c r="K188" s="99"/>
    </row>
    <row r="189" spans="1:11">
      <c r="A189" s="99"/>
      <c r="B189" s="99"/>
      <c r="C189" s="100"/>
      <c r="D189" s="101"/>
      <c r="E189" s="99"/>
      <c r="F189" s="102"/>
      <c r="G189" s="99"/>
      <c r="H189" s="100"/>
      <c r="I189" s="100"/>
      <c r="J189" s="99"/>
      <c r="K189" s="99"/>
    </row>
    <row r="190" spans="1:11">
      <c r="A190" s="99"/>
      <c r="B190" s="99"/>
      <c r="C190" s="100"/>
      <c r="D190" s="101"/>
      <c r="E190" s="99"/>
      <c r="F190" s="102"/>
      <c r="G190" s="99"/>
      <c r="H190" s="100"/>
      <c r="I190" s="100"/>
      <c r="J190" s="99"/>
      <c r="K190" s="99"/>
    </row>
    <row r="191" spans="1:11">
      <c r="A191" s="99"/>
      <c r="B191" s="99"/>
      <c r="C191" s="100"/>
      <c r="D191" s="101"/>
      <c r="E191" s="99"/>
      <c r="F191" s="102"/>
      <c r="G191" s="99"/>
      <c r="H191" s="100"/>
      <c r="I191" s="100"/>
      <c r="J191" s="99"/>
      <c r="K191" s="99"/>
    </row>
    <row r="192" spans="1:11">
      <c r="A192" s="99"/>
      <c r="B192" s="99"/>
      <c r="C192" s="100"/>
      <c r="D192" s="101"/>
      <c r="E192" s="99"/>
      <c r="F192" s="102"/>
      <c r="G192" s="99"/>
      <c r="H192" s="100"/>
      <c r="I192" s="100"/>
      <c r="J192" s="99"/>
      <c r="K192" s="99"/>
    </row>
    <row r="193" spans="1:11">
      <c r="A193" s="99"/>
      <c r="B193" s="99"/>
      <c r="C193" s="100"/>
      <c r="D193" s="101"/>
      <c r="E193" s="99"/>
      <c r="F193" s="102"/>
      <c r="G193" s="99"/>
      <c r="H193" s="100"/>
      <c r="I193" s="100"/>
      <c r="J193" s="99"/>
      <c r="K193" s="99"/>
    </row>
    <row r="194" spans="1:11">
      <c r="A194" s="99"/>
      <c r="B194" s="99"/>
      <c r="C194" s="100"/>
      <c r="D194" s="101"/>
      <c r="E194" s="99"/>
      <c r="F194" s="102"/>
      <c r="G194" s="99"/>
      <c r="H194" s="100"/>
      <c r="I194" s="100"/>
      <c r="J194" s="99"/>
      <c r="K194" s="99"/>
    </row>
    <row r="195" spans="1:11">
      <c r="A195" s="99"/>
      <c r="B195" s="99"/>
      <c r="C195" s="100"/>
      <c r="D195" s="101"/>
      <c r="E195" s="99"/>
      <c r="F195" s="102"/>
      <c r="G195" s="99"/>
      <c r="H195" s="100"/>
      <c r="I195" s="100"/>
      <c r="J195" s="99"/>
      <c r="K195" s="99"/>
    </row>
    <row r="196" spans="1:11">
      <c r="A196" s="99"/>
      <c r="B196" s="99"/>
      <c r="C196" s="100"/>
      <c r="D196" s="101"/>
      <c r="E196" s="99"/>
      <c r="F196" s="102"/>
      <c r="G196" s="99"/>
      <c r="H196" s="100"/>
      <c r="I196" s="100"/>
      <c r="J196" s="99"/>
      <c r="K196" s="99"/>
    </row>
    <row r="197" spans="1:11">
      <c r="A197" s="99"/>
      <c r="B197" s="99"/>
      <c r="C197" s="100"/>
      <c r="D197" s="101"/>
      <c r="E197" s="99"/>
      <c r="F197" s="102"/>
      <c r="G197" s="99"/>
      <c r="H197" s="100"/>
      <c r="I197" s="100"/>
      <c r="J197" s="99"/>
      <c r="K197" s="99"/>
    </row>
    <row r="198" spans="1:11">
      <c r="A198" s="99"/>
      <c r="B198" s="99"/>
      <c r="C198" s="100"/>
      <c r="D198" s="101"/>
      <c r="E198" s="99"/>
      <c r="F198" s="102"/>
      <c r="G198" s="99"/>
      <c r="H198" s="100"/>
      <c r="I198" s="100"/>
      <c r="J198" s="99"/>
      <c r="K198" s="99"/>
    </row>
    <row r="199" spans="1:11">
      <c r="A199" s="99"/>
      <c r="B199" s="99"/>
      <c r="C199" s="100"/>
      <c r="D199" s="101"/>
      <c r="E199" s="99"/>
      <c r="F199" s="102"/>
      <c r="G199" s="99"/>
      <c r="H199" s="100"/>
      <c r="I199" s="100"/>
      <c r="J199" s="99"/>
      <c r="K199" s="99"/>
    </row>
    <row r="200" spans="1:11">
      <c r="A200" s="99"/>
      <c r="B200" s="99"/>
      <c r="C200" s="100"/>
      <c r="D200" s="101"/>
      <c r="E200" s="99"/>
      <c r="F200" s="102"/>
      <c r="G200" s="99"/>
      <c r="H200" s="100"/>
      <c r="I200" s="100"/>
      <c r="J200" s="99"/>
      <c r="K200" s="99"/>
    </row>
    <row r="201" spans="1:11">
      <c r="A201" s="99"/>
      <c r="B201" s="99"/>
      <c r="C201" s="100"/>
      <c r="D201" s="101"/>
      <c r="E201" s="99"/>
      <c r="F201" s="102"/>
      <c r="G201" s="99"/>
      <c r="H201" s="100"/>
      <c r="I201" s="100"/>
      <c r="J201" s="99"/>
      <c r="K201" s="99"/>
    </row>
    <row r="202" spans="1:11">
      <c r="A202" s="99"/>
      <c r="B202" s="99"/>
      <c r="C202" s="100"/>
      <c r="D202" s="101"/>
      <c r="E202" s="99"/>
      <c r="F202" s="102"/>
      <c r="G202" s="99"/>
      <c r="H202" s="100"/>
      <c r="I202" s="100"/>
      <c r="J202" s="99"/>
      <c r="K202" s="99"/>
    </row>
    <row r="203" spans="1:11">
      <c r="A203" s="99"/>
      <c r="B203" s="99"/>
      <c r="C203" s="100"/>
      <c r="D203" s="101"/>
      <c r="E203" s="99"/>
      <c r="F203" s="102"/>
      <c r="G203" s="99"/>
      <c r="H203" s="100"/>
      <c r="I203" s="100"/>
      <c r="J203" s="99"/>
      <c r="K203" s="99"/>
    </row>
    <row r="204" spans="1:11">
      <c r="A204" s="99"/>
      <c r="B204" s="99"/>
      <c r="C204" s="100"/>
      <c r="D204" s="101"/>
      <c r="E204" s="99"/>
      <c r="F204" s="102"/>
      <c r="G204" s="99"/>
      <c r="H204" s="100"/>
      <c r="I204" s="100"/>
      <c r="J204" s="99"/>
      <c r="K204" s="99"/>
    </row>
    <row r="205" spans="1:11">
      <c r="A205" s="99"/>
      <c r="B205" s="99"/>
      <c r="C205" s="100"/>
      <c r="D205" s="101"/>
      <c r="E205" s="99"/>
      <c r="F205" s="102"/>
      <c r="G205" s="99"/>
      <c r="H205" s="100"/>
      <c r="I205" s="100"/>
      <c r="J205" s="99"/>
      <c r="K205" s="99"/>
    </row>
    <row r="206" spans="1:11">
      <c r="A206" s="99"/>
      <c r="B206" s="99"/>
      <c r="C206" s="100"/>
      <c r="D206" s="101"/>
      <c r="E206" s="99"/>
      <c r="F206" s="102"/>
      <c r="G206" s="99"/>
      <c r="H206" s="100"/>
      <c r="I206" s="100"/>
      <c r="J206" s="99"/>
      <c r="K206" s="99"/>
    </row>
    <row r="207" spans="1:11">
      <c r="A207" s="99"/>
      <c r="B207" s="99"/>
      <c r="C207" s="100"/>
      <c r="D207" s="101"/>
      <c r="E207" s="99"/>
      <c r="F207" s="102"/>
      <c r="G207" s="99"/>
      <c r="H207" s="100"/>
      <c r="I207" s="100"/>
      <c r="J207" s="99"/>
      <c r="K207" s="99"/>
    </row>
    <row r="208" spans="1:11">
      <c r="A208" s="99"/>
      <c r="B208" s="99"/>
      <c r="C208" s="100"/>
      <c r="D208" s="101"/>
      <c r="E208" s="99"/>
      <c r="F208" s="102"/>
      <c r="G208" s="99"/>
      <c r="H208" s="100"/>
      <c r="I208" s="100"/>
      <c r="J208" s="99"/>
      <c r="K208" s="99"/>
    </row>
    <row r="209" spans="1:11">
      <c r="A209" s="99"/>
      <c r="B209" s="99"/>
      <c r="C209" s="100"/>
      <c r="D209" s="101"/>
      <c r="E209" s="99"/>
      <c r="F209" s="102"/>
      <c r="G209" s="99"/>
      <c r="H209" s="100"/>
      <c r="I209" s="100"/>
      <c r="J209" s="99"/>
      <c r="K209" s="99"/>
    </row>
    <row r="210" spans="1:11">
      <c r="A210" s="99"/>
      <c r="B210" s="99"/>
      <c r="C210" s="100"/>
      <c r="D210" s="101"/>
      <c r="E210" s="99"/>
      <c r="F210" s="102"/>
      <c r="G210" s="99"/>
      <c r="H210" s="100"/>
      <c r="I210" s="100"/>
      <c r="J210" s="99"/>
      <c r="K210" s="99"/>
    </row>
    <row r="211" spans="1:11">
      <c r="A211" s="99"/>
      <c r="B211" s="99"/>
      <c r="C211" s="100"/>
      <c r="D211" s="101"/>
      <c r="E211" s="99"/>
      <c r="F211" s="102"/>
      <c r="G211" s="99"/>
      <c r="H211" s="100"/>
      <c r="I211" s="100"/>
      <c r="J211" s="99"/>
      <c r="K211" s="99"/>
    </row>
    <row r="212" spans="1:11">
      <c r="A212" s="99"/>
      <c r="B212" s="99"/>
      <c r="C212" s="100"/>
      <c r="D212" s="101"/>
      <c r="E212" s="99"/>
      <c r="F212" s="102"/>
      <c r="G212" s="99"/>
      <c r="H212" s="100"/>
      <c r="I212" s="100"/>
      <c r="J212" s="99"/>
      <c r="K212" s="99"/>
    </row>
    <row r="213" spans="1:11">
      <c r="A213" s="99"/>
      <c r="B213" s="99"/>
      <c r="C213" s="100"/>
      <c r="D213" s="101"/>
      <c r="E213" s="99"/>
      <c r="F213" s="102"/>
      <c r="G213" s="99"/>
      <c r="H213" s="100"/>
      <c r="I213" s="100"/>
      <c r="J213" s="99"/>
      <c r="K213" s="99"/>
    </row>
    <row r="214" spans="1:11">
      <c r="A214" s="99"/>
      <c r="B214" s="99"/>
      <c r="C214" s="100"/>
      <c r="D214" s="101"/>
      <c r="E214" s="99"/>
      <c r="F214" s="102"/>
      <c r="G214" s="99"/>
      <c r="H214" s="100"/>
      <c r="I214" s="100"/>
      <c r="J214" s="99"/>
      <c r="K214" s="99"/>
    </row>
    <row r="215" spans="1:11">
      <c r="A215" s="99"/>
      <c r="B215" s="99"/>
      <c r="C215" s="100"/>
      <c r="D215" s="101"/>
      <c r="E215" s="99"/>
      <c r="F215" s="102"/>
      <c r="G215" s="99"/>
      <c r="H215" s="100"/>
      <c r="I215" s="100"/>
      <c r="J215" s="99"/>
      <c r="K215" s="99"/>
    </row>
    <row r="216" spans="1:11">
      <c r="A216" s="99"/>
      <c r="B216" s="99"/>
      <c r="C216" s="100"/>
      <c r="D216" s="101"/>
      <c r="E216" s="99"/>
      <c r="F216" s="102"/>
      <c r="G216" s="99"/>
      <c r="H216" s="100"/>
      <c r="I216" s="100"/>
      <c r="J216" s="99"/>
      <c r="K216" s="99"/>
    </row>
    <row r="217" spans="1:11">
      <c r="A217" s="99"/>
      <c r="B217" s="99"/>
      <c r="C217" s="100"/>
      <c r="D217" s="101"/>
      <c r="E217" s="99"/>
      <c r="F217" s="102"/>
      <c r="G217" s="99"/>
      <c r="H217" s="100"/>
      <c r="I217" s="100"/>
      <c r="J217" s="99"/>
      <c r="K217" s="99"/>
    </row>
    <row r="218" spans="1:11">
      <c r="A218" s="99"/>
      <c r="B218" s="99"/>
      <c r="C218" s="100"/>
      <c r="D218" s="101"/>
      <c r="E218" s="99"/>
      <c r="F218" s="102"/>
      <c r="G218" s="99"/>
      <c r="H218" s="100"/>
      <c r="I218" s="100"/>
      <c r="J218" s="99"/>
      <c r="K218" s="99"/>
    </row>
    <row r="219" spans="1:11">
      <c r="A219" s="99"/>
      <c r="B219" s="99"/>
      <c r="C219" s="100"/>
      <c r="D219" s="101"/>
      <c r="E219" s="99"/>
      <c r="F219" s="102"/>
      <c r="G219" s="99"/>
      <c r="H219" s="100"/>
      <c r="I219" s="100"/>
      <c r="J219" s="99"/>
      <c r="K219" s="99"/>
    </row>
    <row r="220" spans="1:11">
      <c r="A220" s="99"/>
      <c r="B220" s="99"/>
      <c r="C220" s="100"/>
      <c r="D220" s="101"/>
      <c r="E220" s="99"/>
      <c r="F220" s="102"/>
      <c r="G220" s="99"/>
      <c r="H220" s="100"/>
      <c r="I220" s="100"/>
      <c r="J220" s="99"/>
      <c r="K220" s="99"/>
    </row>
    <row r="221" spans="1:11">
      <c r="A221" s="99"/>
      <c r="B221" s="99"/>
      <c r="C221" s="100"/>
      <c r="D221" s="101"/>
      <c r="E221" s="99"/>
      <c r="F221" s="102"/>
      <c r="G221" s="99"/>
      <c r="H221" s="100"/>
      <c r="I221" s="100"/>
      <c r="J221" s="99"/>
      <c r="K221" s="99"/>
    </row>
    <row r="222" spans="1:11">
      <c r="A222" s="99"/>
      <c r="B222" s="99"/>
      <c r="C222" s="100"/>
      <c r="D222" s="101"/>
      <c r="E222" s="99"/>
      <c r="F222" s="102"/>
      <c r="G222" s="99"/>
      <c r="H222" s="100"/>
      <c r="I222" s="100"/>
      <c r="J222" s="99"/>
      <c r="K222" s="99"/>
    </row>
    <row r="223" spans="1:11">
      <c r="A223" s="99"/>
      <c r="B223" s="99"/>
      <c r="C223" s="100"/>
      <c r="D223" s="101"/>
      <c r="E223" s="99"/>
      <c r="F223" s="102"/>
      <c r="G223" s="99"/>
      <c r="H223" s="100"/>
      <c r="I223" s="100"/>
      <c r="J223" s="99"/>
      <c r="K223" s="99"/>
    </row>
    <row r="224" spans="1:11">
      <c r="A224" s="99"/>
      <c r="B224" s="99"/>
      <c r="C224" s="100"/>
      <c r="D224" s="101"/>
      <c r="E224" s="99"/>
      <c r="F224" s="102"/>
      <c r="G224" s="99"/>
      <c r="H224" s="100"/>
      <c r="I224" s="100"/>
      <c r="J224" s="99"/>
      <c r="K224" s="99"/>
    </row>
    <row r="225" spans="1:11">
      <c r="A225" s="99"/>
      <c r="B225" s="99"/>
      <c r="C225" s="100"/>
      <c r="D225" s="101"/>
      <c r="E225" s="99"/>
      <c r="F225" s="102"/>
      <c r="G225" s="99"/>
      <c r="H225" s="100"/>
      <c r="I225" s="100"/>
      <c r="J225" s="99"/>
      <c r="K225" s="99"/>
    </row>
    <row r="226" spans="1:11">
      <c r="A226" s="99"/>
      <c r="B226" s="99"/>
      <c r="C226" s="100"/>
      <c r="D226" s="101"/>
      <c r="E226" s="99"/>
      <c r="F226" s="102"/>
      <c r="G226" s="99"/>
      <c r="H226" s="100"/>
      <c r="I226" s="100"/>
      <c r="J226" s="99"/>
      <c r="K226" s="99"/>
    </row>
    <row r="227" spans="1:11">
      <c r="A227" s="99"/>
      <c r="B227" s="99"/>
      <c r="C227" s="100"/>
      <c r="D227" s="101"/>
      <c r="E227" s="99"/>
      <c r="F227" s="102"/>
      <c r="G227" s="99"/>
      <c r="H227" s="100"/>
      <c r="I227" s="100"/>
      <c r="J227" s="99"/>
      <c r="K227" s="99"/>
    </row>
    <row r="228" spans="1:11">
      <c r="A228" s="99"/>
      <c r="B228" s="99"/>
      <c r="C228" s="100"/>
      <c r="D228" s="101"/>
      <c r="E228" s="99"/>
      <c r="F228" s="102"/>
      <c r="G228" s="99"/>
      <c r="H228" s="100"/>
      <c r="I228" s="100"/>
      <c r="J228" s="99"/>
      <c r="K228" s="99"/>
    </row>
    <row r="229" spans="1:11">
      <c r="A229" s="99"/>
      <c r="B229" s="99"/>
      <c r="C229" s="100"/>
      <c r="D229" s="101"/>
      <c r="E229" s="99"/>
      <c r="F229" s="102"/>
      <c r="G229" s="99"/>
      <c r="H229" s="100"/>
      <c r="I229" s="100"/>
      <c r="J229" s="99"/>
      <c r="K229" s="99"/>
    </row>
    <row r="230" spans="1:11">
      <c r="A230" s="99"/>
      <c r="B230" s="99"/>
      <c r="C230" s="100"/>
      <c r="D230" s="101"/>
      <c r="E230" s="99"/>
      <c r="F230" s="102"/>
      <c r="G230" s="99"/>
      <c r="H230" s="100"/>
      <c r="I230" s="100"/>
      <c r="J230" s="99"/>
      <c r="K230" s="99"/>
    </row>
    <row r="231" spans="1:11">
      <c r="A231" s="99"/>
      <c r="B231" s="99"/>
      <c r="C231" s="100"/>
      <c r="D231" s="101"/>
      <c r="E231" s="99"/>
      <c r="F231" s="102"/>
      <c r="G231" s="99"/>
      <c r="H231" s="100"/>
      <c r="I231" s="100"/>
      <c r="J231" s="99"/>
      <c r="K231" s="99"/>
    </row>
    <row r="232" spans="1:11">
      <c r="A232" s="99"/>
      <c r="B232" s="99"/>
      <c r="C232" s="100"/>
      <c r="D232" s="101"/>
      <c r="E232" s="99"/>
      <c r="F232" s="102"/>
      <c r="G232" s="99"/>
      <c r="H232" s="100"/>
      <c r="I232" s="100"/>
      <c r="J232" s="99"/>
      <c r="K232" s="99"/>
    </row>
    <row r="233" spans="1:11">
      <c r="A233" s="99"/>
      <c r="B233" s="99"/>
      <c r="C233" s="100"/>
      <c r="D233" s="101"/>
      <c r="E233" s="99"/>
      <c r="F233" s="102"/>
      <c r="G233" s="99"/>
      <c r="H233" s="100"/>
      <c r="I233" s="100"/>
      <c r="J233" s="99"/>
      <c r="K233" s="99"/>
    </row>
    <row r="234" spans="1:11">
      <c r="A234" s="99"/>
      <c r="B234" s="99"/>
      <c r="C234" s="100"/>
      <c r="D234" s="101"/>
      <c r="E234" s="99"/>
      <c r="F234" s="102"/>
      <c r="G234" s="99"/>
      <c r="H234" s="100"/>
      <c r="I234" s="100"/>
      <c r="J234" s="99"/>
      <c r="K234" s="99"/>
    </row>
    <row r="235" spans="1:11">
      <c r="A235" s="99"/>
      <c r="B235" s="99"/>
      <c r="C235" s="100"/>
      <c r="D235" s="101"/>
      <c r="E235" s="99"/>
      <c r="F235" s="102"/>
      <c r="G235" s="99"/>
      <c r="H235" s="100"/>
      <c r="I235" s="100"/>
      <c r="J235" s="99"/>
      <c r="K235" s="99"/>
    </row>
    <row r="236" spans="1:11">
      <c r="A236" s="99"/>
      <c r="B236" s="99"/>
      <c r="C236" s="100"/>
      <c r="D236" s="101"/>
      <c r="E236" s="99"/>
      <c r="F236" s="102"/>
      <c r="G236" s="99"/>
      <c r="H236" s="100"/>
      <c r="I236" s="100"/>
      <c r="J236" s="99"/>
      <c r="K236" s="99"/>
    </row>
    <row r="237" spans="1:11">
      <c r="A237" s="99"/>
      <c r="B237" s="99"/>
      <c r="C237" s="100"/>
      <c r="D237" s="101"/>
      <c r="E237" s="99"/>
      <c r="F237" s="102"/>
      <c r="G237" s="99"/>
      <c r="H237" s="100"/>
      <c r="I237" s="100"/>
      <c r="J237" s="99"/>
      <c r="K237" s="99"/>
    </row>
    <row r="238" spans="1:11">
      <c r="A238" s="99"/>
      <c r="B238" s="99"/>
      <c r="C238" s="100"/>
      <c r="D238" s="101"/>
      <c r="E238" s="99"/>
      <c r="F238" s="102"/>
      <c r="G238" s="99"/>
      <c r="H238" s="100"/>
      <c r="I238" s="100"/>
      <c r="J238" s="99"/>
      <c r="K238" s="99"/>
    </row>
    <row r="239" spans="1:11">
      <c r="A239" s="99"/>
      <c r="B239" s="99"/>
      <c r="C239" s="100"/>
      <c r="D239" s="101"/>
      <c r="E239" s="99"/>
      <c r="F239" s="102"/>
      <c r="G239" s="99"/>
      <c r="H239" s="100"/>
      <c r="I239" s="100"/>
      <c r="J239" s="99"/>
      <c r="K239" s="99"/>
    </row>
    <row r="240" spans="1:11">
      <c r="A240" s="99"/>
      <c r="B240" s="99"/>
      <c r="C240" s="100"/>
      <c r="D240" s="101"/>
      <c r="E240" s="99"/>
      <c r="F240" s="102"/>
      <c r="G240" s="99"/>
      <c r="H240" s="100"/>
      <c r="I240" s="100"/>
      <c r="J240" s="99"/>
      <c r="K240" s="99"/>
    </row>
    <row r="241" spans="1:11">
      <c r="A241" s="99"/>
      <c r="B241" s="99"/>
      <c r="C241" s="100"/>
      <c r="D241" s="101"/>
      <c r="E241" s="99"/>
      <c r="F241" s="102"/>
      <c r="G241" s="99"/>
      <c r="H241" s="100"/>
      <c r="I241" s="100"/>
      <c r="J241" s="99"/>
      <c r="K241" s="99"/>
    </row>
    <row r="242" spans="1:11">
      <c r="A242" s="99"/>
      <c r="B242" s="99"/>
      <c r="C242" s="100"/>
      <c r="D242" s="101"/>
      <c r="E242" s="99"/>
      <c r="F242" s="102"/>
      <c r="G242" s="99"/>
      <c r="H242" s="100"/>
      <c r="I242" s="100"/>
      <c r="J242" s="99"/>
      <c r="K242" s="99"/>
    </row>
    <row r="243" spans="1:11">
      <c r="A243" s="99"/>
      <c r="B243" s="99"/>
      <c r="C243" s="100"/>
      <c r="D243" s="101"/>
      <c r="E243" s="99"/>
      <c r="F243" s="102"/>
      <c r="G243" s="99"/>
      <c r="H243" s="100"/>
      <c r="I243" s="100"/>
      <c r="J243" s="99"/>
      <c r="K243" s="99"/>
    </row>
    <row r="244" spans="1:11">
      <c r="A244" s="99"/>
      <c r="B244" s="99"/>
      <c r="C244" s="100"/>
      <c r="D244" s="101"/>
      <c r="E244" s="99"/>
      <c r="F244" s="102"/>
      <c r="G244" s="99"/>
      <c r="H244" s="100"/>
      <c r="I244" s="100"/>
      <c r="J244" s="99"/>
      <c r="K244" s="99"/>
    </row>
    <row r="245" spans="1:11">
      <c r="A245" s="99"/>
      <c r="B245" s="99"/>
      <c r="C245" s="100"/>
      <c r="D245" s="101"/>
      <c r="E245" s="99"/>
      <c r="F245" s="102"/>
      <c r="G245" s="99"/>
      <c r="H245" s="100"/>
      <c r="I245" s="100"/>
      <c r="J245" s="99"/>
      <c r="K245" s="99"/>
    </row>
    <row r="246" spans="1:11">
      <c r="A246" s="99"/>
      <c r="B246" s="99"/>
      <c r="C246" s="100"/>
      <c r="D246" s="101"/>
      <c r="E246" s="99"/>
      <c r="F246" s="102"/>
      <c r="G246" s="99"/>
      <c r="H246" s="100"/>
      <c r="I246" s="100"/>
      <c r="J246" s="99"/>
      <c r="K246" s="99"/>
    </row>
    <row r="247" spans="1:11">
      <c r="A247" s="99"/>
      <c r="B247" s="99"/>
      <c r="C247" s="100"/>
      <c r="D247" s="101"/>
      <c r="E247" s="99"/>
      <c r="F247" s="102"/>
      <c r="G247" s="99"/>
      <c r="H247" s="100"/>
      <c r="I247" s="100"/>
      <c r="J247" s="99"/>
      <c r="K247" s="99"/>
    </row>
    <row r="248" spans="1:11">
      <c r="A248" s="99"/>
      <c r="B248" s="99"/>
      <c r="C248" s="100"/>
      <c r="D248" s="101"/>
      <c r="E248" s="99"/>
      <c r="F248" s="102"/>
      <c r="G248" s="99"/>
      <c r="H248" s="100"/>
      <c r="I248" s="100"/>
      <c r="J248" s="99"/>
      <c r="K248" s="99"/>
    </row>
    <row r="249" spans="1:11">
      <c r="A249" s="99"/>
      <c r="B249" s="99"/>
      <c r="C249" s="100"/>
      <c r="D249" s="101"/>
      <c r="E249" s="99"/>
      <c r="F249" s="102"/>
      <c r="G249" s="99"/>
      <c r="H249" s="100"/>
      <c r="I249" s="100"/>
      <c r="J249" s="99"/>
      <c r="K249" s="99"/>
    </row>
    <row r="250" spans="1:11">
      <c r="A250" s="99"/>
      <c r="B250" s="99"/>
      <c r="C250" s="100"/>
      <c r="D250" s="101"/>
      <c r="E250" s="99"/>
      <c r="F250" s="102"/>
      <c r="G250" s="99"/>
      <c r="H250" s="100"/>
      <c r="I250" s="100"/>
      <c r="J250" s="99"/>
      <c r="K250" s="99"/>
    </row>
    <row r="251" spans="1:11">
      <c r="A251" s="99"/>
      <c r="B251" s="99"/>
      <c r="C251" s="100"/>
      <c r="D251" s="101"/>
      <c r="E251" s="99"/>
      <c r="F251" s="102"/>
      <c r="G251" s="99"/>
      <c r="H251" s="100"/>
      <c r="I251" s="100"/>
      <c r="J251" s="99"/>
      <c r="K251" s="99"/>
    </row>
    <row r="252" spans="1:11">
      <c r="A252" s="99"/>
      <c r="B252" s="99"/>
      <c r="C252" s="100"/>
      <c r="D252" s="101"/>
      <c r="E252" s="99"/>
      <c r="F252" s="102"/>
      <c r="G252" s="99"/>
      <c r="H252" s="100"/>
      <c r="I252" s="100"/>
      <c r="J252" s="99"/>
      <c r="K252" s="99"/>
    </row>
    <row r="253" spans="1:11">
      <c r="A253" s="99"/>
      <c r="B253" s="99"/>
      <c r="C253" s="100"/>
      <c r="D253" s="101"/>
      <c r="E253" s="99"/>
      <c r="F253" s="102"/>
      <c r="G253" s="99"/>
      <c r="H253" s="100"/>
      <c r="I253" s="100"/>
      <c r="J253" s="99"/>
      <c r="K253" s="99"/>
    </row>
    <row r="254" spans="1:11">
      <c r="A254" s="99"/>
      <c r="B254" s="99"/>
      <c r="C254" s="100"/>
      <c r="D254" s="101"/>
      <c r="E254" s="99"/>
      <c r="F254" s="102"/>
      <c r="G254" s="99"/>
      <c r="H254" s="100"/>
      <c r="I254" s="100"/>
      <c r="J254" s="99"/>
      <c r="K254" s="99"/>
    </row>
    <row r="255" spans="1:11">
      <c r="A255" s="99"/>
      <c r="B255" s="99"/>
      <c r="C255" s="100"/>
      <c r="D255" s="101"/>
      <c r="E255" s="99"/>
      <c r="F255" s="102"/>
      <c r="G255" s="99"/>
      <c r="H255" s="100"/>
      <c r="I255" s="100"/>
      <c r="J255" s="99"/>
      <c r="K255" s="99"/>
    </row>
    <row r="256" spans="1:11">
      <c r="A256" s="99"/>
      <c r="B256" s="99"/>
      <c r="C256" s="100"/>
      <c r="D256" s="101"/>
      <c r="E256" s="99"/>
      <c r="F256" s="102"/>
      <c r="G256" s="99"/>
      <c r="H256" s="100"/>
      <c r="I256" s="100"/>
      <c r="J256" s="99"/>
      <c r="K256" s="99"/>
    </row>
    <row r="257" spans="1:11">
      <c r="A257" s="99"/>
      <c r="B257" s="99"/>
      <c r="C257" s="100"/>
      <c r="D257" s="101"/>
      <c r="E257" s="99"/>
      <c r="F257" s="102"/>
      <c r="G257" s="99"/>
      <c r="H257" s="100"/>
      <c r="I257" s="100"/>
      <c r="J257" s="99"/>
      <c r="K257" s="99"/>
    </row>
    <row r="258" spans="1:11">
      <c r="A258" s="99"/>
      <c r="B258" s="99"/>
      <c r="C258" s="100"/>
      <c r="D258" s="101"/>
      <c r="E258" s="99"/>
      <c r="F258" s="102"/>
      <c r="G258" s="99"/>
      <c r="H258" s="100"/>
      <c r="I258" s="100"/>
      <c r="J258" s="99"/>
      <c r="K258" s="99"/>
    </row>
    <row r="259" spans="1:11">
      <c r="A259" s="99"/>
      <c r="B259" s="99"/>
      <c r="C259" s="100"/>
      <c r="D259" s="101"/>
      <c r="E259" s="99"/>
      <c r="F259" s="102"/>
      <c r="G259" s="99"/>
      <c r="H259" s="100"/>
      <c r="I259" s="100"/>
      <c r="J259" s="99"/>
      <c r="K259" s="99"/>
    </row>
    <row r="260" spans="1:11">
      <c r="A260" s="99"/>
      <c r="B260" s="99"/>
      <c r="C260" s="100"/>
      <c r="D260" s="101"/>
      <c r="E260" s="99"/>
      <c r="F260" s="102"/>
      <c r="G260" s="99"/>
      <c r="H260" s="100"/>
      <c r="I260" s="100"/>
      <c r="J260" s="99"/>
      <c r="K260" s="99"/>
    </row>
    <row r="261" spans="1:11">
      <c r="A261" s="99"/>
      <c r="B261" s="99"/>
      <c r="C261" s="100"/>
      <c r="D261" s="101"/>
      <c r="E261" s="99"/>
      <c r="F261" s="102"/>
      <c r="G261" s="99"/>
      <c r="H261" s="100"/>
      <c r="I261" s="100"/>
      <c r="J261" s="99"/>
      <c r="K261" s="99"/>
    </row>
    <row r="262" spans="1:11">
      <c r="A262" s="99"/>
      <c r="B262" s="99"/>
      <c r="C262" s="100"/>
      <c r="D262" s="101"/>
      <c r="E262" s="99"/>
      <c r="F262" s="102"/>
      <c r="G262" s="99"/>
      <c r="H262" s="100"/>
      <c r="I262" s="100"/>
      <c r="J262" s="99"/>
      <c r="K262" s="99"/>
    </row>
    <row r="263" spans="1:11">
      <c r="A263" s="99"/>
      <c r="B263" s="99"/>
      <c r="C263" s="100"/>
      <c r="D263" s="101"/>
      <c r="E263" s="99"/>
      <c r="F263" s="102"/>
      <c r="G263" s="99"/>
      <c r="H263" s="100"/>
      <c r="I263" s="100"/>
      <c r="J263" s="99"/>
      <c r="K263" s="99"/>
    </row>
    <row r="264" spans="1:11">
      <c r="A264" s="99"/>
      <c r="B264" s="99"/>
      <c r="C264" s="100"/>
      <c r="D264" s="101"/>
      <c r="E264" s="99"/>
      <c r="F264" s="102"/>
      <c r="G264" s="99"/>
      <c r="H264" s="100"/>
      <c r="I264" s="100"/>
      <c r="J264" s="99"/>
      <c r="K264" s="99"/>
    </row>
    <row r="265" spans="1:11">
      <c r="A265" s="99"/>
      <c r="B265" s="99"/>
      <c r="C265" s="100"/>
      <c r="D265" s="101"/>
      <c r="E265" s="99"/>
      <c r="F265" s="102"/>
      <c r="G265" s="99"/>
      <c r="H265" s="100"/>
      <c r="I265" s="100"/>
      <c r="J265" s="99"/>
      <c r="K265" s="99"/>
    </row>
    <row r="266" spans="1:11">
      <c r="A266" s="99"/>
      <c r="B266" s="99"/>
      <c r="C266" s="100"/>
      <c r="D266" s="101"/>
      <c r="E266" s="99"/>
      <c r="F266" s="102"/>
      <c r="G266" s="99"/>
      <c r="H266" s="100"/>
      <c r="I266" s="100"/>
      <c r="J266" s="99"/>
      <c r="K266" s="99"/>
    </row>
    <row r="267" spans="1:11">
      <c r="A267" s="99"/>
      <c r="B267" s="99"/>
      <c r="C267" s="100"/>
      <c r="D267" s="101"/>
      <c r="E267" s="99"/>
      <c r="F267" s="102"/>
      <c r="G267" s="99"/>
      <c r="H267" s="100"/>
      <c r="I267" s="100"/>
      <c r="J267" s="99"/>
      <c r="K267" s="99"/>
    </row>
    <row r="268" spans="1:11">
      <c r="A268" s="99"/>
      <c r="B268" s="99"/>
      <c r="C268" s="100"/>
      <c r="D268" s="101"/>
      <c r="E268" s="99"/>
      <c r="F268" s="102"/>
      <c r="G268" s="99"/>
      <c r="H268" s="100"/>
      <c r="I268" s="100"/>
      <c r="J268" s="99"/>
      <c r="K268" s="99"/>
    </row>
    <row r="269" spans="1:11">
      <c r="A269" s="99"/>
      <c r="B269" s="99"/>
      <c r="C269" s="100"/>
      <c r="D269" s="101"/>
      <c r="E269" s="99"/>
      <c r="F269" s="102"/>
      <c r="G269" s="99"/>
      <c r="H269" s="100"/>
      <c r="I269" s="100"/>
      <c r="J269" s="99"/>
      <c r="K269" s="99"/>
    </row>
    <row r="270" spans="1:11">
      <c r="A270" s="99"/>
      <c r="B270" s="99"/>
      <c r="C270" s="100"/>
      <c r="D270" s="101"/>
      <c r="E270" s="99"/>
      <c r="F270" s="102"/>
      <c r="G270" s="99"/>
      <c r="H270" s="100"/>
      <c r="I270" s="100"/>
      <c r="J270" s="99"/>
      <c r="K270" s="99"/>
    </row>
    <row r="271" spans="1:11">
      <c r="A271" s="99"/>
      <c r="B271" s="99"/>
      <c r="C271" s="100"/>
      <c r="D271" s="101"/>
      <c r="E271" s="99"/>
      <c r="F271" s="102"/>
      <c r="G271" s="99"/>
      <c r="H271" s="100"/>
      <c r="I271" s="100"/>
      <c r="J271" s="99"/>
      <c r="K271" s="99"/>
    </row>
    <row r="272" spans="1:11">
      <c r="A272" s="99"/>
      <c r="B272" s="99"/>
      <c r="C272" s="100"/>
      <c r="D272" s="101"/>
      <c r="E272" s="99"/>
      <c r="F272" s="102"/>
      <c r="G272" s="99"/>
      <c r="H272" s="100"/>
      <c r="I272" s="100"/>
      <c r="J272" s="99"/>
      <c r="K272" s="99"/>
    </row>
    <row r="273" spans="1:11">
      <c r="A273" s="99"/>
      <c r="B273" s="99"/>
      <c r="C273" s="100"/>
      <c r="D273" s="101"/>
      <c r="E273" s="99"/>
      <c r="F273" s="102"/>
      <c r="G273" s="99"/>
      <c r="H273" s="100"/>
      <c r="I273" s="100"/>
      <c r="J273" s="99"/>
      <c r="K273" s="99"/>
    </row>
    <row r="274" spans="1:11">
      <c r="A274" s="99"/>
      <c r="B274" s="99"/>
      <c r="C274" s="100"/>
      <c r="D274" s="101"/>
      <c r="E274" s="99"/>
      <c r="F274" s="102"/>
      <c r="G274" s="99"/>
      <c r="H274" s="100"/>
      <c r="I274" s="100"/>
      <c r="J274" s="99"/>
      <c r="K274" s="99"/>
    </row>
    <row r="275" spans="1:11">
      <c r="A275" s="99"/>
      <c r="B275" s="99"/>
      <c r="C275" s="100"/>
      <c r="D275" s="101"/>
      <c r="E275" s="99"/>
      <c r="F275" s="102"/>
      <c r="G275" s="99"/>
      <c r="H275" s="100"/>
      <c r="I275" s="100"/>
      <c r="J275" s="99"/>
      <c r="K275" s="99"/>
    </row>
    <row r="276" spans="1:11">
      <c r="A276" s="99"/>
      <c r="B276" s="99"/>
      <c r="C276" s="99"/>
      <c r="D276" s="101"/>
      <c r="E276" s="99"/>
      <c r="F276" s="102"/>
      <c r="G276" s="99"/>
      <c r="H276" s="99"/>
      <c r="I276" s="99"/>
      <c r="J276" s="99"/>
      <c r="K276" s="99"/>
    </row>
    <row r="277" spans="1:11">
      <c r="A277" s="99"/>
      <c r="B277" s="99"/>
      <c r="C277" s="99"/>
      <c r="D277" s="101"/>
      <c r="E277" s="99"/>
      <c r="F277" s="102"/>
      <c r="G277" s="99"/>
      <c r="H277" s="99"/>
      <c r="I277" s="99"/>
      <c r="J277" s="99"/>
      <c r="K277" s="99"/>
    </row>
    <row r="278" spans="1:11">
      <c r="A278" s="99"/>
      <c r="B278" s="99"/>
      <c r="C278" s="99"/>
      <c r="D278" s="101"/>
      <c r="E278" s="99"/>
      <c r="F278" s="102"/>
      <c r="G278" s="99"/>
      <c r="H278" s="99"/>
      <c r="I278" s="99"/>
      <c r="J278" s="99"/>
      <c r="K278" s="99"/>
    </row>
    <row r="279" spans="1:11">
      <c r="A279" s="99"/>
      <c r="B279" s="99"/>
      <c r="C279" s="99"/>
      <c r="D279" s="101"/>
      <c r="E279" s="99"/>
      <c r="F279" s="102"/>
      <c r="G279" s="99"/>
      <c r="H279" s="99"/>
      <c r="I279" s="99"/>
      <c r="J279" s="99"/>
      <c r="K279" s="99"/>
    </row>
    <row r="280" spans="1:11">
      <c r="A280" s="99"/>
      <c r="B280" s="99"/>
      <c r="C280" s="99"/>
      <c r="D280" s="101"/>
      <c r="E280" s="99"/>
      <c r="F280" s="102"/>
      <c r="G280" s="99"/>
      <c r="H280" s="99"/>
      <c r="I280" s="99"/>
      <c r="J280" s="99"/>
      <c r="K280" s="99"/>
    </row>
    <row r="281" spans="1:11">
      <c r="A281" s="99"/>
      <c r="B281" s="99"/>
      <c r="C281" s="99"/>
      <c r="D281" s="105"/>
      <c r="E281" s="99"/>
      <c r="F281" s="102"/>
      <c r="G281" s="99"/>
      <c r="H281" s="99"/>
      <c r="I281" s="99"/>
      <c r="J281" s="99"/>
      <c r="K281" s="99"/>
    </row>
    <row r="282" spans="1:11">
      <c r="A282" s="99"/>
      <c r="B282" s="99"/>
      <c r="C282" s="99"/>
      <c r="D282" s="105"/>
      <c r="E282" s="99"/>
      <c r="F282" s="102"/>
      <c r="G282" s="99"/>
      <c r="H282" s="99"/>
      <c r="I282" s="99"/>
      <c r="J282" s="99"/>
      <c r="K282" s="99"/>
    </row>
    <row r="283" spans="1:11">
      <c r="A283" s="99"/>
      <c r="B283" s="99"/>
      <c r="C283" s="99"/>
      <c r="D283" s="105"/>
      <c r="E283" s="99"/>
      <c r="F283" s="102"/>
      <c r="G283" s="99"/>
      <c r="H283" s="99"/>
      <c r="I283" s="99"/>
      <c r="J283" s="99"/>
      <c r="K283" s="99"/>
    </row>
    <row r="284" spans="1:11">
      <c r="A284" s="99"/>
      <c r="D284" s="105"/>
      <c r="J284" s="99"/>
      <c r="K284" s="99"/>
    </row>
    <row r="285" spans="1:11">
      <c r="A285" s="99"/>
      <c r="D285" s="105"/>
      <c r="J285" s="99"/>
      <c r="K285" s="99"/>
    </row>
    <row r="286" spans="1:11">
      <c r="A286" s="99"/>
      <c r="D286" s="105"/>
      <c r="J286" s="99"/>
      <c r="K286" s="99"/>
    </row>
    <row r="287" spans="1:11">
      <c r="A287" s="99"/>
      <c r="D287" s="105"/>
      <c r="J287" s="99"/>
      <c r="K287" s="99"/>
    </row>
    <row r="288" spans="1:11">
      <c r="A288" s="99"/>
      <c r="D288" s="105"/>
      <c r="J288" s="99"/>
      <c r="K288" s="99"/>
    </row>
  </sheetData>
  <autoFilter ref="C2:L76">
    <extLst/>
  </autoFilter>
  <pageMargins left="0.75" right="0.75" top="1" bottom="1" header="0.5" footer="0.5"/>
  <pageSetup paperSize="9" orientation="portrait"/>
  <headerFooter alignWithMargins="0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H16" sqref="H16:H17"/>
    </sheetView>
  </sheetViews>
  <sheetFormatPr defaultColWidth="9" defaultRowHeight="14.25"/>
  <cols>
    <col min="1" max="1" width="51" style="12" customWidth="1"/>
    <col min="2" max="2" width="13.25" style="12" customWidth="1"/>
    <col min="3" max="3" width="14.125" style="12" customWidth="1"/>
    <col min="4" max="4" width="18.375" style="12" customWidth="1"/>
    <col min="5" max="5" width="11.25" style="12" customWidth="1"/>
    <col min="6" max="6" width="12.375" style="12" customWidth="1"/>
    <col min="7" max="10" width="11.25" style="12" customWidth="1"/>
    <col min="11" max="11" width="15.125" style="12" customWidth="1"/>
    <col min="12" max="16384" width="9" style="12"/>
  </cols>
  <sheetData>
    <row r="1" s="10" customFormat="1" ht="15.75" customHeight="1" spans="1:11">
      <c r="A1" s="13" t="s">
        <v>360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1" customFormat="1" ht="15.75" customHeight="1" spans="1:11">
      <c r="A2" s="14" t="s">
        <v>361</v>
      </c>
      <c r="B2" s="14" t="s">
        <v>362</v>
      </c>
      <c r="C2" s="14" t="s">
        <v>14</v>
      </c>
      <c r="D2" s="15" t="s">
        <v>363</v>
      </c>
      <c r="E2" s="14" t="s">
        <v>227</v>
      </c>
      <c r="F2" s="15" t="s">
        <v>364</v>
      </c>
      <c r="G2" s="15" t="s">
        <v>365</v>
      </c>
      <c r="H2" s="15" t="s">
        <v>366</v>
      </c>
      <c r="I2" s="15" t="s">
        <v>367</v>
      </c>
      <c r="J2" s="15" t="s">
        <v>368</v>
      </c>
      <c r="K2" s="19" t="s">
        <v>369</v>
      </c>
    </row>
    <row r="3" s="11" customFormat="1" ht="15.75" customHeight="1" spans="1:5">
      <c r="A3" s="16" t="s">
        <v>370</v>
      </c>
      <c r="B3" s="16" t="s">
        <v>335</v>
      </c>
      <c r="C3" s="16" t="s">
        <v>371</v>
      </c>
      <c r="D3" s="17">
        <v>126</v>
      </c>
      <c r="E3" s="16" t="s">
        <v>372</v>
      </c>
    </row>
    <row r="4" s="11" customFormat="1" ht="15.75" customHeight="1" spans="1:5">
      <c r="A4" s="11" t="s">
        <v>373</v>
      </c>
      <c r="B4" s="16" t="s">
        <v>335</v>
      </c>
      <c r="C4" s="16" t="s">
        <v>371</v>
      </c>
      <c r="D4" s="17">
        <v>31500</v>
      </c>
      <c r="E4" s="18" t="s">
        <v>75</v>
      </c>
    </row>
    <row r="5" s="11" customFormat="1" ht="15.75" customHeight="1" spans="1:5">
      <c r="A5" s="11" t="s">
        <v>374</v>
      </c>
      <c r="B5" s="16" t="s">
        <v>335</v>
      </c>
      <c r="C5" s="16" t="s">
        <v>371</v>
      </c>
      <c r="D5" s="17">
        <v>12600</v>
      </c>
      <c r="E5" s="18" t="s">
        <v>75</v>
      </c>
    </row>
    <row r="6" s="11" customFormat="1" ht="15.75" customHeight="1" spans="1:5">
      <c r="A6" s="11" t="s">
        <v>375</v>
      </c>
      <c r="B6" s="16" t="s">
        <v>376</v>
      </c>
      <c r="C6" s="16" t="s">
        <v>371</v>
      </c>
      <c r="D6" s="17">
        <v>3150</v>
      </c>
      <c r="E6" s="18" t="s">
        <v>75</v>
      </c>
    </row>
    <row r="7" s="11" customFormat="1" ht="15.75" customHeight="1" spans="1:5">
      <c r="A7" s="11" t="s">
        <v>377</v>
      </c>
      <c r="B7" s="16" t="s">
        <v>335</v>
      </c>
      <c r="C7" s="16" t="s">
        <v>371</v>
      </c>
      <c r="D7" s="17">
        <v>18900</v>
      </c>
      <c r="E7" s="18" t="s">
        <v>75</v>
      </c>
    </row>
    <row r="8" s="11" customFormat="1" ht="15.75" customHeight="1" spans="1:5">
      <c r="A8" s="16" t="s">
        <v>378</v>
      </c>
      <c r="B8" s="16" t="s">
        <v>335</v>
      </c>
      <c r="C8" s="16" t="s">
        <v>371</v>
      </c>
      <c r="D8" s="17">
        <v>1890</v>
      </c>
      <c r="E8" s="18" t="s">
        <v>75</v>
      </c>
    </row>
    <row r="9" s="11" customFormat="1" ht="15.75" customHeight="1" spans="1:5">
      <c r="A9" s="16" t="s">
        <v>379</v>
      </c>
      <c r="B9" s="16" t="s">
        <v>335</v>
      </c>
      <c r="C9" s="16" t="s">
        <v>371</v>
      </c>
      <c r="D9" s="17">
        <v>44.1</v>
      </c>
      <c r="E9" s="18" t="s">
        <v>372</v>
      </c>
    </row>
    <row r="10" s="11" customFormat="1" ht="15.75" customHeight="1" spans="1:5">
      <c r="A10" s="16" t="s">
        <v>380</v>
      </c>
      <c r="B10" s="16" t="s">
        <v>335</v>
      </c>
      <c r="C10" s="16" t="s">
        <v>371</v>
      </c>
      <c r="D10" s="17">
        <v>63</v>
      </c>
      <c r="E10" s="18" t="s">
        <v>75</v>
      </c>
    </row>
    <row r="11" s="11" customFormat="1" ht="15.75" customHeight="1" spans="1:5">
      <c r="A11" s="16" t="s">
        <v>381</v>
      </c>
      <c r="B11" s="16" t="s">
        <v>335</v>
      </c>
      <c r="C11" s="16" t="s">
        <v>371</v>
      </c>
      <c r="D11" s="17">
        <v>31.5</v>
      </c>
      <c r="E11" s="18" t="s">
        <v>75</v>
      </c>
    </row>
    <row r="12" s="11" customFormat="1" ht="15.75" customHeight="1" spans="1:5">
      <c r="A12" s="16" t="s">
        <v>382</v>
      </c>
      <c r="B12" s="16" t="s">
        <v>335</v>
      </c>
      <c r="C12" s="16" t="s">
        <v>371</v>
      </c>
      <c r="D12" s="17">
        <v>94.5</v>
      </c>
      <c r="E12" s="18" t="s">
        <v>75</v>
      </c>
    </row>
    <row r="13" s="11" customFormat="1" ht="15.75" customHeight="1" spans="1:5">
      <c r="A13" s="16" t="s">
        <v>383</v>
      </c>
      <c r="B13" s="16" t="s">
        <v>335</v>
      </c>
      <c r="C13" s="16" t="s">
        <v>371</v>
      </c>
      <c r="D13" s="17">
        <v>441</v>
      </c>
      <c r="E13" s="16" t="s">
        <v>75</v>
      </c>
    </row>
    <row r="14" s="11" customFormat="1" ht="15.75" customHeight="1" spans="1:5">
      <c r="A14" s="16" t="s">
        <v>384</v>
      </c>
      <c r="B14" s="16" t="s">
        <v>335</v>
      </c>
      <c r="C14" s="16" t="s">
        <v>371</v>
      </c>
      <c r="D14" s="17">
        <v>3780</v>
      </c>
      <c r="E14" s="16" t="s">
        <v>385</v>
      </c>
    </row>
    <row r="15" s="11" customFormat="1" ht="15.75" customHeight="1" spans="1:5">
      <c r="A15" s="16" t="s">
        <v>386</v>
      </c>
      <c r="B15" s="16" t="s">
        <v>335</v>
      </c>
      <c r="C15" s="16" t="s">
        <v>371</v>
      </c>
      <c r="D15" s="17">
        <v>630</v>
      </c>
      <c r="E15" s="16" t="s">
        <v>387</v>
      </c>
    </row>
    <row r="16" s="11" customFormat="1" ht="15.75" customHeight="1" spans="1:5">
      <c r="A16" s="16" t="s">
        <v>388</v>
      </c>
      <c r="B16" s="16" t="s">
        <v>335</v>
      </c>
      <c r="C16" s="16" t="s">
        <v>371</v>
      </c>
      <c r="D16" s="17">
        <v>283.5</v>
      </c>
      <c r="E16" s="16" t="s">
        <v>385</v>
      </c>
    </row>
    <row r="17" s="11" customFormat="1" ht="15.75" customHeight="1" spans="1:5">
      <c r="A17" s="16" t="s">
        <v>389</v>
      </c>
      <c r="B17" s="16" t="s">
        <v>335</v>
      </c>
      <c r="C17" s="16" t="s">
        <v>371</v>
      </c>
      <c r="D17" s="17">
        <v>141.75</v>
      </c>
      <c r="E17" s="16" t="s">
        <v>385</v>
      </c>
    </row>
    <row r="18" s="11" customFormat="1" ht="15.75" customHeight="1" spans="1:5">
      <c r="A18" s="16" t="s">
        <v>390</v>
      </c>
      <c r="B18" s="16" t="s">
        <v>335</v>
      </c>
      <c r="C18" s="16" t="s">
        <v>371</v>
      </c>
      <c r="D18" s="17">
        <v>756</v>
      </c>
      <c r="E18" s="16" t="s">
        <v>75</v>
      </c>
    </row>
    <row r="19" s="11" customFormat="1" ht="15.75" customHeight="1" spans="1:5">
      <c r="A19" s="16" t="s">
        <v>391</v>
      </c>
      <c r="B19" s="16" t="s">
        <v>335</v>
      </c>
      <c r="C19" s="16" t="s">
        <v>371</v>
      </c>
      <c r="D19" s="17">
        <v>315</v>
      </c>
      <c r="E19" s="16" t="s">
        <v>75</v>
      </c>
    </row>
    <row r="20" s="11" customFormat="1" ht="15.75" customHeight="1" spans="1:5">
      <c r="A20" s="16" t="s">
        <v>392</v>
      </c>
      <c r="B20" s="16" t="s">
        <v>335</v>
      </c>
      <c r="C20" s="16" t="s">
        <v>371</v>
      </c>
      <c r="D20" s="17">
        <v>157.5</v>
      </c>
      <c r="E20" s="16" t="s">
        <v>75</v>
      </c>
    </row>
    <row r="21" s="11" customFormat="1" ht="15.75" customHeight="1" spans="1:5">
      <c r="A21" s="16" t="s">
        <v>393</v>
      </c>
      <c r="B21" s="16" t="s">
        <v>335</v>
      </c>
      <c r="C21" s="16" t="s">
        <v>371</v>
      </c>
      <c r="D21" s="17">
        <v>630</v>
      </c>
      <c r="E21" s="16" t="s">
        <v>75</v>
      </c>
    </row>
    <row r="22" s="11" customFormat="1" ht="15.75" customHeight="1" spans="1:5">
      <c r="A22" s="16" t="s">
        <v>394</v>
      </c>
      <c r="B22" s="16" t="s">
        <v>335</v>
      </c>
      <c r="C22" s="18" t="s">
        <v>395</v>
      </c>
      <c r="D22" s="17">
        <v>3780</v>
      </c>
      <c r="E22" s="16" t="s">
        <v>396</v>
      </c>
    </row>
    <row r="23" s="11" customFormat="1" ht="15.75" customHeight="1" spans="1:5">
      <c r="A23" s="16" t="s">
        <v>397</v>
      </c>
      <c r="B23" s="16" t="s">
        <v>335</v>
      </c>
      <c r="C23" s="18" t="s">
        <v>398</v>
      </c>
      <c r="D23" s="17">
        <v>630</v>
      </c>
      <c r="E23" s="16" t="s">
        <v>385</v>
      </c>
    </row>
    <row r="24" s="11" customFormat="1" ht="15.75" customHeight="1" spans="1:5">
      <c r="A24" s="16" t="s">
        <v>399</v>
      </c>
      <c r="B24" s="16" t="s">
        <v>335</v>
      </c>
      <c r="C24" s="18" t="s">
        <v>398</v>
      </c>
      <c r="D24" s="17">
        <v>315</v>
      </c>
      <c r="E24" s="16" t="s">
        <v>385</v>
      </c>
    </row>
    <row r="25" s="11" customFormat="1" ht="15.75" customHeight="1" spans="1:5">
      <c r="A25" s="16" t="s">
        <v>400</v>
      </c>
      <c r="B25" s="16" t="s">
        <v>335</v>
      </c>
      <c r="C25" s="18" t="s">
        <v>395</v>
      </c>
      <c r="D25" s="17">
        <v>94.5</v>
      </c>
      <c r="E25" s="16" t="s">
        <v>78</v>
      </c>
    </row>
    <row r="26" s="11" customFormat="1" ht="15.75" customHeight="1" spans="1:5">
      <c r="A26" s="16" t="s">
        <v>401</v>
      </c>
      <c r="B26" s="16" t="s">
        <v>335</v>
      </c>
      <c r="C26" s="18" t="s">
        <v>395</v>
      </c>
      <c r="D26" s="17">
        <v>6.3</v>
      </c>
      <c r="E26" s="16" t="s">
        <v>78</v>
      </c>
    </row>
    <row r="27" s="11" customFormat="1" ht="15.75" customHeight="1" spans="1:5">
      <c r="A27" s="16" t="s">
        <v>402</v>
      </c>
      <c r="B27" s="16" t="s">
        <v>335</v>
      </c>
      <c r="C27" s="18" t="s">
        <v>395</v>
      </c>
      <c r="D27" s="17">
        <v>6.3</v>
      </c>
      <c r="E27" s="16" t="s">
        <v>403</v>
      </c>
    </row>
    <row r="28" s="11" customFormat="1" ht="15.75" customHeight="1" spans="1:5">
      <c r="A28" s="16" t="s">
        <v>404</v>
      </c>
      <c r="B28" s="16" t="s">
        <v>335</v>
      </c>
      <c r="C28" s="18" t="s">
        <v>395</v>
      </c>
      <c r="D28" s="17">
        <v>189</v>
      </c>
      <c r="E28" s="16" t="s">
        <v>403</v>
      </c>
    </row>
  </sheetData>
  <autoFilter ref="A2:K28">
    <extLst/>
  </autoFilter>
  <mergeCells count="1">
    <mergeCell ref="A1:K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zoomScale="70" zoomScaleNormal="70" workbookViewId="0">
      <selection activeCell="L14" sqref="L14:N15"/>
    </sheetView>
  </sheetViews>
  <sheetFormatPr defaultColWidth="9" defaultRowHeight="14.25" outlineLevelCol="5"/>
  <cols>
    <col min="1" max="1" width="101.375" style="1" customWidth="1"/>
    <col min="2" max="5" width="9" style="1"/>
    <col min="6" max="6" width="32.5" style="1" customWidth="1"/>
    <col min="7" max="16384" width="9" style="1"/>
  </cols>
  <sheetData>
    <row r="1" spans="1:1">
      <c r="A1" s="1" t="s">
        <v>405</v>
      </c>
    </row>
    <row r="2" ht="19.9" customHeight="1" spans="1:1">
      <c r="A2" s="2" t="s">
        <v>406</v>
      </c>
    </row>
    <row r="3" ht="35.45" customHeight="1" spans="1:1">
      <c r="A3" s="3" t="s">
        <v>407</v>
      </c>
    </row>
    <row r="4" ht="19.9" customHeight="1" spans="1:1">
      <c r="A4" s="2" t="s">
        <v>408</v>
      </c>
    </row>
    <row r="5" ht="19.9" customHeight="1" spans="1:1">
      <c r="A5" s="4" t="s">
        <v>409</v>
      </c>
    </row>
    <row r="6" ht="37.15" customHeight="1" spans="1:1">
      <c r="A6" s="3" t="s">
        <v>410</v>
      </c>
    </row>
    <row r="7" ht="19.9" customHeight="1" spans="1:1">
      <c r="A7" s="4" t="s">
        <v>411</v>
      </c>
    </row>
    <row r="8" ht="19.9" customHeight="1" spans="1:1">
      <c r="A8" s="5" t="s">
        <v>412</v>
      </c>
    </row>
    <row r="9" ht="19.9" customHeight="1" spans="1:1">
      <c r="A9" s="4" t="s">
        <v>413</v>
      </c>
    </row>
    <row r="10" ht="35.45" customHeight="1" spans="1:1">
      <c r="A10" s="3" t="s">
        <v>414</v>
      </c>
    </row>
    <row r="11" ht="19.9" customHeight="1" spans="1:1">
      <c r="A11" s="4" t="s">
        <v>415</v>
      </c>
    </row>
    <row r="12" ht="51.6" customHeight="1" spans="1:1">
      <c r="A12" s="3" t="s">
        <v>416</v>
      </c>
    </row>
    <row r="13" ht="19.9" customHeight="1" spans="1:1">
      <c r="A13" s="4" t="s">
        <v>417</v>
      </c>
    </row>
    <row r="14" ht="67.9" customHeight="1" spans="1:1">
      <c r="A14" s="6" t="s">
        <v>418</v>
      </c>
    </row>
    <row r="15" ht="19.9" customHeight="1" spans="1:1">
      <c r="A15" s="7" t="s">
        <v>419</v>
      </c>
    </row>
    <row r="16" ht="66" customHeight="1" spans="1:1">
      <c r="A16" s="3" t="s">
        <v>420</v>
      </c>
    </row>
    <row r="17" ht="19.9" customHeight="1" spans="1:1">
      <c r="A17" s="7" t="s">
        <v>421</v>
      </c>
    </row>
    <row r="18" ht="19.9" customHeight="1" spans="1:1">
      <c r="A18" s="5" t="s">
        <v>422</v>
      </c>
    </row>
    <row r="19" ht="19.9" customHeight="1" spans="1:1">
      <c r="A19" s="7" t="s">
        <v>423</v>
      </c>
    </row>
    <row r="20" ht="32.45" customHeight="1" spans="1:1">
      <c r="A20" s="3" t="s">
        <v>424</v>
      </c>
    </row>
    <row r="21" ht="19.9" customHeight="1" spans="1:1">
      <c r="A21" s="7" t="s">
        <v>425</v>
      </c>
    </row>
    <row r="22" ht="37.9" customHeight="1" spans="1:1">
      <c r="A22" s="3" t="s">
        <v>426</v>
      </c>
    </row>
    <row r="23" ht="19.9" customHeight="1" spans="1:1">
      <c r="A23" s="7" t="s">
        <v>427</v>
      </c>
    </row>
    <row r="24" ht="35.45" customHeight="1" spans="1:1">
      <c r="A24" s="5" t="s">
        <v>428</v>
      </c>
    </row>
    <row r="25" ht="19.9" customHeight="1" spans="1:1">
      <c r="A25" s="7" t="s">
        <v>429</v>
      </c>
    </row>
    <row r="26" ht="33.6" customHeight="1" spans="1:1">
      <c r="A26" s="3" t="s">
        <v>430</v>
      </c>
    </row>
    <row r="27" ht="19.9" customHeight="1" spans="1:1">
      <c r="A27" s="7" t="s">
        <v>431</v>
      </c>
    </row>
    <row r="28" ht="19.9" customHeight="1" spans="1:1">
      <c r="A28" s="3" t="s">
        <v>432</v>
      </c>
    </row>
    <row r="29" ht="19.9" customHeight="1" spans="1:1">
      <c r="A29" s="7" t="s">
        <v>433</v>
      </c>
    </row>
    <row r="30" ht="36" customHeight="1" spans="1:1">
      <c r="A30" s="3" t="s">
        <v>434</v>
      </c>
    </row>
    <row r="31" ht="19.9" customHeight="1" spans="1:1">
      <c r="A31" s="7" t="s">
        <v>435</v>
      </c>
    </row>
    <row r="32" ht="19.9" customHeight="1" spans="1:1">
      <c r="A32" s="3" t="s">
        <v>436</v>
      </c>
    </row>
    <row r="33" ht="19.9" customHeight="1" spans="1:1">
      <c r="A33" s="7" t="s">
        <v>437</v>
      </c>
    </row>
    <row r="34" ht="36.6" customHeight="1" spans="1:1">
      <c r="A34" s="3" t="s">
        <v>438</v>
      </c>
    </row>
    <row r="35" ht="19.9" customHeight="1" spans="1:1">
      <c r="A35" s="7" t="s">
        <v>439</v>
      </c>
    </row>
    <row r="36" ht="33.6" customHeight="1" spans="1:1">
      <c r="A36" s="3" t="s">
        <v>440</v>
      </c>
    </row>
    <row r="37" ht="19.9" customHeight="1" spans="1:1">
      <c r="A37" s="7" t="s">
        <v>441</v>
      </c>
    </row>
    <row r="38" ht="19.9" customHeight="1" spans="1:1">
      <c r="A38" s="8" t="s">
        <v>442</v>
      </c>
    </row>
    <row r="39" ht="19.9" customHeight="1" spans="1:1">
      <c r="A39" s="7" t="s">
        <v>443</v>
      </c>
    </row>
    <row r="40" ht="29.45" customHeight="1" spans="1:1">
      <c r="A40" s="8" t="s">
        <v>444</v>
      </c>
    </row>
    <row r="41" ht="19.9" customHeight="1" spans="1:1">
      <c r="A41" s="7" t="s">
        <v>445</v>
      </c>
    </row>
    <row r="42" ht="50.45" customHeight="1" spans="1:1">
      <c r="A42" s="3" t="s">
        <v>446</v>
      </c>
    </row>
    <row r="43" ht="19.9" customHeight="1" spans="1:1">
      <c r="A43" s="7" t="s">
        <v>447</v>
      </c>
    </row>
    <row r="44" ht="19.9" customHeight="1" spans="1:1">
      <c r="A44" s="3" t="s">
        <v>448</v>
      </c>
    </row>
    <row r="45" ht="19.9" customHeight="1" spans="1:1">
      <c r="A45" s="4" t="s">
        <v>449</v>
      </c>
    </row>
    <row r="46" ht="36" customHeight="1" spans="1:1">
      <c r="A46" s="3" t="s">
        <v>450</v>
      </c>
    </row>
    <row r="47" ht="19.9" customHeight="1" spans="1:1">
      <c r="A47" s="4" t="s">
        <v>451</v>
      </c>
    </row>
    <row r="48" ht="19.9" customHeight="1" spans="1:1">
      <c r="A48" s="3" t="s">
        <v>452</v>
      </c>
    </row>
    <row r="49" ht="19.9" customHeight="1" spans="1:1">
      <c r="A49" s="4" t="s">
        <v>453</v>
      </c>
    </row>
    <row r="50" ht="19.9" customHeight="1" spans="1:1">
      <c r="A50" s="3" t="s">
        <v>452</v>
      </c>
    </row>
    <row r="51" ht="19.9" customHeight="1" spans="1:1">
      <c r="A51" s="4" t="s">
        <v>454</v>
      </c>
    </row>
    <row r="52" ht="19.9" customHeight="1" spans="1:1">
      <c r="A52" s="3" t="s">
        <v>455</v>
      </c>
    </row>
    <row r="53" ht="19.9" customHeight="1" spans="1:1">
      <c r="A53" s="4" t="s">
        <v>456</v>
      </c>
    </row>
    <row r="54" ht="32.45" customHeight="1" spans="1:1">
      <c r="A54" s="5" t="s">
        <v>457</v>
      </c>
    </row>
    <row r="55" ht="19.9" customHeight="1" spans="1:1">
      <c r="A55" s="4" t="s">
        <v>458</v>
      </c>
    </row>
    <row r="56" ht="19.9" customHeight="1" spans="1:1">
      <c r="A56" s="5" t="s">
        <v>459</v>
      </c>
    </row>
    <row r="57" ht="19.9" customHeight="1" spans="1:1">
      <c r="A57" s="4" t="s">
        <v>460</v>
      </c>
    </row>
    <row r="58" ht="32.45" customHeight="1" spans="1:1">
      <c r="A58" s="3" t="s">
        <v>461</v>
      </c>
    </row>
    <row r="59" ht="19.9" customHeight="1" spans="1:1">
      <c r="A59" s="2" t="s">
        <v>462</v>
      </c>
    </row>
    <row r="60" ht="19.9" customHeight="1" spans="1:1">
      <c r="A60" s="4" t="s">
        <v>463</v>
      </c>
    </row>
    <row r="61" ht="30.6" customHeight="1" spans="1:1">
      <c r="A61" s="3" t="s">
        <v>464</v>
      </c>
    </row>
    <row r="62" ht="249.6" customHeight="1"/>
    <row r="63" ht="19.9" customHeight="1" spans="1:1">
      <c r="A63" s="9" t="s">
        <v>465</v>
      </c>
    </row>
    <row r="64" ht="19.9" customHeight="1" spans="1:6">
      <c r="A64" s="5" t="s">
        <v>466</v>
      </c>
      <c r="F64" s="5"/>
    </row>
    <row r="65" ht="19.9" customHeight="1" spans="1:6">
      <c r="A65" s="5" t="s">
        <v>467</v>
      </c>
      <c r="F65" s="5"/>
    </row>
    <row r="66" ht="19.9" customHeight="1" spans="1:6">
      <c r="A66" s="5" t="s">
        <v>468</v>
      </c>
      <c r="F66" s="5"/>
    </row>
    <row r="67" ht="19.9" customHeight="1" spans="1:6">
      <c r="A67" s="5" t="s">
        <v>469</v>
      </c>
      <c r="F67" s="5"/>
    </row>
    <row r="68" ht="22.15" customHeight="1" spans="1:6">
      <c r="A68" s="5" t="s">
        <v>470</v>
      </c>
      <c r="F68" s="5"/>
    </row>
    <row r="69" ht="19.9" customHeight="1" spans="1:1">
      <c r="A69" s="5" t="s">
        <v>471</v>
      </c>
    </row>
    <row r="70" ht="19.9" customHeight="1" spans="1:1">
      <c r="A70" s="4" t="s">
        <v>472</v>
      </c>
    </row>
    <row r="71" ht="35.45" customHeight="1" spans="1:1">
      <c r="A71" s="3" t="s">
        <v>473</v>
      </c>
    </row>
    <row r="72" ht="19.9" customHeight="1" spans="1:1">
      <c r="A72" s="4" t="s">
        <v>474</v>
      </c>
    </row>
    <row r="73" ht="19.9" customHeight="1" spans="1:1">
      <c r="A73" s="3" t="s">
        <v>475</v>
      </c>
    </row>
    <row r="74" ht="19.9" customHeight="1" spans="1:1">
      <c r="A74" s="5" t="s">
        <v>476</v>
      </c>
    </row>
    <row r="75" ht="19.9" customHeight="1" spans="1:1">
      <c r="A75" s="5" t="s">
        <v>477</v>
      </c>
    </row>
    <row r="76" ht="19.9" customHeight="1" spans="1:1">
      <c r="A76" s="4" t="s">
        <v>478</v>
      </c>
    </row>
    <row r="77" ht="19.9" customHeight="1" spans="1:1">
      <c r="A77" s="3" t="s">
        <v>479</v>
      </c>
    </row>
    <row r="78" ht="19.9" customHeight="1" spans="1:1">
      <c r="A78" s="4" t="s">
        <v>480</v>
      </c>
    </row>
    <row r="79" ht="19.9" customHeight="1" spans="1:1">
      <c r="A79" s="3" t="s">
        <v>481</v>
      </c>
    </row>
    <row r="80" ht="19.9" customHeight="1" spans="1:1">
      <c r="A80" s="3" t="s">
        <v>482</v>
      </c>
    </row>
    <row r="81" ht="19.9" customHeight="1" spans="1:1">
      <c r="A81" s="3" t="s">
        <v>483</v>
      </c>
    </row>
    <row r="82" ht="19.9" customHeight="1" spans="1:1">
      <c r="A82" s="3" t="s">
        <v>484</v>
      </c>
    </row>
    <row r="83" ht="19.9" customHeight="1" spans="1:1">
      <c r="A83" s="3" t="s">
        <v>485</v>
      </c>
    </row>
    <row r="84" ht="19.9" customHeight="1" spans="1:1">
      <c r="A84" s="3" t="s">
        <v>486</v>
      </c>
    </row>
    <row r="85" ht="19.9" customHeight="1" spans="1:1">
      <c r="A85" s="3" t="s">
        <v>487</v>
      </c>
    </row>
    <row r="86" ht="19.9" customHeight="1" spans="1:1">
      <c r="A86" s="3" t="s">
        <v>488</v>
      </c>
    </row>
    <row r="87" ht="19.9" customHeight="1" spans="1:1">
      <c r="A87" s="4" t="s">
        <v>489</v>
      </c>
    </row>
    <row r="88" ht="19.9" customHeight="1" spans="1:1">
      <c r="A88" s="3" t="s">
        <v>490</v>
      </c>
    </row>
    <row r="89" ht="19.9" customHeight="1" spans="1:1">
      <c r="A89" s="5" t="s">
        <v>491</v>
      </c>
    </row>
    <row r="90" ht="19.9" customHeight="1" spans="1:1">
      <c r="A90" s="4" t="s">
        <v>492</v>
      </c>
    </row>
    <row r="91" ht="19.9" customHeight="1" spans="1:1">
      <c r="A91" s="3" t="s">
        <v>493</v>
      </c>
    </row>
    <row r="92" ht="19.9" customHeight="1" spans="1:1">
      <c r="A92" s="5" t="s">
        <v>494</v>
      </c>
    </row>
    <row r="93" ht="19.9" customHeight="1" spans="1:1">
      <c r="A93" s="5" t="s">
        <v>495</v>
      </c>
    </row>
    <row r="94" ht="19.9" customHeight="1" spans="1:1">
      <c r="A94" s="5" t="s">
        <v>496</v>
      </c>
    </row>
    <row r="95" ht="19.9" customHeight="1" spans="1:1">
      <c r="A95" s="4" t="s">
        <v>497</v>
      </c>
    </row>
    <row r="96" ht="19.9" customHeight="1" spans="1:1">
      <c r="A96" s="5" t="s">
        <v>498</v>
      </c>
    </row>
    <row r="97" ht="19.9" customHeight="1" spans="1:1">
      <c r="A97" s="3" t="s">
        <v>499</v>
      </c>
    </row>
    <row r="98" ht="19.9" customHeight="1" spans="1:1">
      <c r="A98" s="3" t="s">
        <v>500</v>
      </c>
    </row>
    <row r="99" ht="19.9" customHeight="1" spans="1:1">
      <c r="A99" s="4" t="s">
        <v>501</v>
      </c>
    </row>
    <row r="100" ht="19.9" customHeight="1" spans="1:1">
      <c r="A100" s="3" t="s">
        <v>502</v>
      </c>
    </row>
    <row r="101" ht="19.9" customHeight="1" spans="1:1">
      <c r="A101" s="3" t="s">
        <v>503</v>
      </c>
    </row>
    <row r="102" ht="19.9" customHeight="1" spans="1:1">
      <c r="A102" s="4" t="s">
        <v>504</v>
      </c>
    </row>
    <row r="103" ht="34.15" customHeight="1" spans="1:1">
      <c r="A103" s="3" t="s">
        <v>505</v>
      </c>
    </row>
    <row r="104" ht="19.9" customHeight="1" spans="1:1">
      <c r="A104" s="3" t="s">
        <v>499</v>
      </c>
    </row>
    <row r="105" ht="19.9" customHeight="1" spans="1:1">
      <c r="A105" s="3" t="s">
        <v>506</v>
      </c>
    </row>
    <row r="106" ht="19.9" customHeight="1" spans="1:1">
      <c r="A106" s="3" t="s">
        <v>507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目录页</vt:lpstr>
      <vt:lpstr>加工工序成本</vt:lpstr>
      <vt:lpstr>加工工序增补（通过项）</vt:lpstr>
      <vt:lpstr>紧固件价格</vt:lpstr>
      <vt:lpstr>电车相关价格 </vt:lpstr>
      <vt:lpstr>电车相关价格说明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刘绍博</cp:lastModifiedBy>
  <dcterms:created xsi:type="dcterms:W3CDTF">2011-04-23T02:53:00Z</dcterms:created>
  <dcterms:modified xsi:type="dcterms:W3CDTF">2022-02-15T02:31:16Z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ABD994211F5D4FC8892C3BEC60BC4A74</vt:lpwstr>
  </property>
</Properties>
</file>